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<sst xmlns="http://schemas.openxmlformats.org/spreadsheetml/2006/main" count="157" uniqueCount="134">
  <si>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</si>
  <si>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</si>
  <si>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</si>
  <si>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</si>
  <si>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</si>
  <si>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</si>
  <si>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</si>
  <si>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</si>
  <si>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</si>
  <si>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</si>
  <si>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</si>
  <si>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</si>
  <si>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</si>
  <si>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</si>
  <si>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</si>
  <si>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</si>
  <si>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</si>
  <si>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</si>
  <si>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</si>
  <si>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</si>
  <si>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</si>
  <si>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</si>
  <si>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</si>
  <si>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</si>
  <si>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</si>
  <si>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</si>
  <si>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</si>
  <si>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</si>
  <si>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</si>
  <si>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</si>
  <si>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</si>
  <si>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</si>
  <si>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</si>
  <si>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</si>
  <si>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</si>
  <si>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</si>
  <si>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</si>
  <si>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</si>
  <si>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</si>
  <si>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</si>
  <si>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</si>
  <si>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</si>
  <si>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</si>
  <si>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</si>
  <si>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</si>
  <si>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</si>
  <si>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</si>
  <si>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</si>
  <si>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</si>
  <si>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</si>
  <si>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</si>
  <si>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</si>
  <si>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</si>
  <si>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</si>
  <si>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</si>
  <si>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</si>
  <si>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</si>
  <si>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</si>
  <si>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</si>
  <si>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</si>
  <si>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</si>
  <si>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</si>
  <si>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</si>
  <si>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</si>
  <si>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</si>
  <si>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</si>
  <si>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</si>
  <si>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</si>
  <si>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</si>
  <si>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</si>
  <si>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</si>
  <si>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</si>
  <si>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</si>
  <si>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</si>
  <si>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</si>
  <si>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</si>
  <si>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</si>
  <si>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</si>
  <si>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</si>
  <si>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</si>
  <si>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</si>
  <si>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</si>
  <si>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</si>
  <si>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</si>
  <si>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</si>
  <si>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</si>
  <si>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</si>
  <si>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</si>
  <si>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</si>
  <si>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</si>
  <si>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</si>
  <si>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</si>
  <si>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</si>
  <si>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</si>
  <si>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</si>
  <si>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</si>
  <si>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</si>
  <si>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</si>
  <si>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</si>
  <si>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</si>
  <si>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</si>
  <si>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</si>
  <si>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</si>
  <si>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</si>
  <si>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</si>
  <si>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</si>
  <si>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</si>
  <si>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</si>
  <si>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</si>
  <si>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</si>
  <si>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</si>
  <si>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</si>
  <si>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</si>
  <si>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</si>
  <si>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</si>
  <si>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</si>
  <si>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</si>
  <si>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</si>
  <si>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</si>
  <si>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</si>
  <si>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</si>
  <si>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</si>
  <si>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</si>
  <si>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</si>
  <si>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</si>
  <si>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</si>
  <si>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</si>
  <si>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</si>
  <si>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</si>
  <si>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</si>
  <si>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</si>
  <si>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</si>
  <si>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</si>
  <si>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сбивание сосулек, очистка кровли от наледи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</si>
</sst>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3">
      <selection activeCell="K24" sqref="K24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12</v>
      </c>
      <c r="K2" s="5" t="s">
        <v>131</v>
      </c>
    </row>
    <row r="3" spans="1:13" ht="12.75">
      <c r="A3" t="s">
        <v>87</v>
      </c>
      <c r="J3" s="14" t="s">
        <v>37</v>
      </c>
      <c r="K3" s="57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48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8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8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8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8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8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8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8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8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8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8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1" t="s">
        <v>133</v>
      </c>
      <c r="L24" s="23">
        <f>0.75*15</f>
        <v>11.25</v>
      </c>
      <c r="M24" s="32">
        <f>L24*114.3*1.202*1.15</f>
        <v>1777.4650124999998</v>
      </c>
    </row>
    <row r="25" spans="1:13" ht="12.75">
      <c r="A25" t="s">
        <v>108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109</v>
      </c>
      <c r="J26" s="23">
        <v>3</v>
      </c>
      <c r="K26" s="41"/>
      <c r="L26" s="23"/>
      <c r="M26" s="32">
        <f>L26*114.3*1.202*1.15</f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H27" s="53"/>
      <c r="J27" s="23">
        <v>4</v>
      </c>
      <c r="K27" s="41"/>
      <c r="L27" s="23"/>
      <c r="M27" s="32">
        <f>L27*114.3*1.202*1.15</f>
        <v>0</v>
      </c>
    </row>
    <row r="28" spans="1:13" ht="12.75">
      <c r="A28" t="s">
        <v>111</v>
      </c>
      <c r="B28" s="1"/>
      <c r="C28" s="1"/>
      <c r="D28" s="1"/>
      <c r="J28" s="25">
        <v>5</v>
      </c>
      <c r="K28" s="42"/>
      <c r="L28" s="25">
        <v>0</v>
      </c>
      <c r="M28" s="32">
        <f>L28*114.3*1.202*1.15</f>
        <v>0</v>
      </c>
    </row>
    <row r="29" spans="1:13" ht="12.75">
      <c r="A29" t="s">
        <v>112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1777.4650124999998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v>4844.95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4844.1</v>
      </c>
    </row>
    <row r="42" spans="2:6" ht="12.75">
      <c r="B42" t="s">
        <v>8</v>
      </c>
      <c r="F42" s="9">
        <f>F41/F40</f>
        <v>0.9998245595929783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4844.1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1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670.83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670.83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166992</v>
      </c>
      <c r="D58">
        <v>228935.4</v>
      </c>
      <c r="E58">
        <v>379</v>
      </c>
      <c r="F58" s="35">
        <f>C58/D58*E58</f>
        <v>276.45339252907155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1777.4650124999998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0.28</v>
      </c>
      <c r="E65" t="s">
        <v>15</v>
      </c>
      <c r="F65" s="11">
        <f>B65*D65</f>
        <v>106.12</v>
      </c>
    </row>
    <row r="66" spans="1:6" ht="12.75">
      <c r="A66" s="52" t="s">
        <v>76</v>
      </c>
      <c r="B66" s="52"/>
      <c r="C66" s="52"/>
      <c r="D66" s="56"/>
      <c r="E66" s="52"/>
      <c r="F66" s="56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2160.0384050290713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0.28</v>
      </c>
      <c r="E70" t="s">
        <v>15</v>
      </c>
      <c r="F70" s="11">
        <f>B70*D70</f>
        <v>106.12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0.94</v>
      </c>
      <c r="E73" t="s">
        <v>15</v>
      </c>
      <c r="F73" s="11">
        <f>B73*D73</f>
        <v>356.26</v>
      </c>
    </row>
    <row r="74" spans="1:6" ht="12.75">
      <c r="A74" s="4" t="s">
        <v>30</v>
      </c>
      <c r="F74" s="31">
        <f>F70+F73</f>
        <v>462.38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2.01</v>
      </c>
      <c r="E77" t="s">
        <v>15</v>
      </c>
      <c r="F77" s="11">
        <f>B77*D77</f>
        <v>761.79</v>
      </c>
    </row>
    <row r="78" spans="1:6" ht="12.75">
      <c r="A78" s="4" t="s">
        <v>33</v>
      </c>
      <c r="F78" s="8">
        <f>SUM(F77)</f>
        <v>761.79</v>
      </c>
    </row>
    <row r="79" spans="1:6" ht="12.75">
      <c r="A79" s="49" t="s">
        <v>79</v>
      </c>
      <c r="B79" s="45"/>
      <c r="C79" s="45"/>
      <c r="D79" s="50">
        <v>2.37</v>
      </c>
      <c r="E79" s="45"/>
      <c r="F79" s="51">
        <f>D79*E33</f>
        <v>898.23</v>
      </c>
    </row>
    <row r="80" spans="1:6" ht="12.75">
      <c r="A80" s="1" t="s">
        <v>34</v>
      </c>
      <c r="B80" s="1"/>
      <c r="F80" s="31">
        <f>F52+F56+F68+F74+F78+F79</f>
        <v>6680.308405029071</v>
      </c>
    </row>
    <row r="81" spans="1:9" ht="12.75">
      <c r="A81" s="1" t="s">
        <v>77</v>
      </c>
      <c r="B81" s="1"/>
      <c r="C81" s="47">
        <v>0.028</v>
      </c>
      <c r="D81" s="1"/>
      <c r="E81" s="1"/>
      <c r="F81" s="31">
        <f>F80*2.8%</f>
        <v>187.04863534081397</v>
      </c>
      <c r="I81" s="7"/>
    </row>
    <row r="82" spans="1:6" ht="15">
      <c r="A82" s="12" t="s">
        <v>36</v>
      </c>
      <c r="B82" s="12"/>
      <c r="C82" s="12"/>
      <c r="D82" s="12"/>
      <c r="E82" s="12"/>
      <c r="F82" s="34">
        <f>F80+F81</f>
        <v>6867.357040369885</v>
      </c>
    </row>
    <row r="83" spans="2:6" ht="12.75">
      <c r="B83" s="36" t="s">
        <v>69</v>
      </c>
      <c r="C83" s="37" t="s">
        <v>70</v>
      </c>
      <c r="D83" s="22" t="s">
        <v>71</v>
      </c>
      <c r="E83" s="22" t="s">
        <v>72</v>
      </c>
      <c r="F83" s="40" t="s">
        <v>132</v>
      </c>
    </row>
    <row r="84" spans="1:6" ht="12.75">
      <c r="A84" s="13"/>
      <c r="B84" s="38">
        <v>43070</v>
      </c>
      <c r="C84" s="39">
        <v>-45956</v>
      </c>
      <c r="D84" s="43">
        <f>F44</f>
        <v>4844.1</v>
      </c>
      <c r="E84" s="43">
        <f>F82</f>
        <v>6867.357040369885</v>
      </c>
      <c r="F84" s="44">
        <f>C84+D84-E84</f>
        <v>-47979.257040369885</v>
      </c>
    </row>
    <row r="86" spans="1:6" ht="13.5" thickBot="1">
      <c r="A86" t="s">
        <v>113</v>
      </c>
      <c r="C86" s="54">
        <v>42705</v>
      </c>
      <c r="D86" s="8" t="s">
        <v>114</v>
      </c>
      <c r="E86" s="54">
        <v>42735</v>
      </c>
      <c r="F86" t="s">
        <v>115</v>
      </c>
    </row>
    <row r="87" spans="1:7" ht="13.5" thickBot="1">
      <c r="A87" t="s">
        <v>116</v>
      </c>
      <c r="F87" s="55">
        <f>E84</f>
        <v>6867.357040369885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2017-01-21T08:23:22Z</cp:lastPrinted>
  <dcterms:created xsi:type="dcterms:W3CDTF">2008-08-18T07:30:19Z</dcterms:created>
  <dcterms:modified xsi:type="dcterms:W3CDTF">2017-03-28T10:56:23Z</dcterms:modified>
  <cp:category/>
  <cp:version/>
  <cp:contentType/>
  <cp:contentStatus/>
</cp:coreProperties>
</file>