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<sst xmlns="http://schemas.openxmlformats.org/spreadsheetml/2006/main" count="163" uniqueCount="140">
  <si>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</si>
  <si>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</si>
  <si>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</si>
  <si>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</si>
  <si>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</si>
  <si>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</si>
  <si>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</si>
  <si>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</si>
  <si>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</si>
  <si>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</si>
  <si>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</si>
  <si>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</si>
  <si>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</si>
  <si>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</si>
  <si>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</si>
  <si>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</si>
  <si>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</si>
  <si>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</si>
  <si>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</si>
  <si>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</si>
  <si>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</si>
  <si>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</si>
  <si>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</si>
  <si>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</si>
  <si>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</si>
  <si>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</si>
  <si>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</si>
  <si>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</si>
  <si>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</si>
  <si>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</si>
  <si>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</si>
  <si>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</si>
  <si>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</si>
  <si>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</si>
  <si>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</si>
  <si>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</si>
  <si>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</si>
  <si>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</si>
  <si>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</si>
  <si>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</si>
  <si>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</si>
  <si>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</si>
  <si>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</si>
  <si>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</si>
  <si>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</si>
  <si>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</si>
  <si>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</si>
  <si>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</si>
  <si>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</si>
  <si>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</si>
  <si>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</si>
  <si>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</si>
  <si>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</si>
  <si>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</si>
  <si>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</si>
  <si>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</si>
  <si>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</si>
  <si>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</si>
  <si>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</si>
  <si>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</si>
  <si>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</si>
  <si>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</si>
  <si>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</si>
  <si>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</si>
  <si>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</si>
  <si>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</si>
  <si>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</si>
  <si>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</si>
  <si>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</si>
  <si>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</si>
  <si>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</si>
  <si>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</si>
  <si>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</si>
  <si>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</si>
  <si>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</si>
  <si>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</si>
  <si>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</si>
  <si>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</si>
  <si>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</si>
  <si>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</si>
  <si>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</si>
  <si>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</si>
  <si>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</si>
  <si>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</si>
  <si>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</si>
  <si>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</si>
  <si>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</si>
  <si>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</si>
  <si>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</si>
  <si>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</si>
  <si>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</si>
  <si>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</si>
  <si>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</si>
  <si>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</si>
  <si>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</si>
  <si>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</si>
  <si>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</si>
  <si>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</si>
  <si>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</si>
  <si>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</si>
  <si>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</si>
  <si>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</si>
  <si>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</si>
  <si>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</si>
  <si>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</si>
  <si>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</si>
  <si>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</si>
  <si>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</si>
  <si>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</si>
  <si>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</si>
  <si>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</si>
  <si>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</si>
  <si>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</si>
  <si>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</si>
  <si>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</si>
  <si>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</si>
  <si>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</si>
  <si>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</si>
  <si>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</si>
  <si>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</si>
  <si>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</si>
  <si>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</si>
  <si>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</si>
  <si>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</si>
  <si>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</si>
  <si>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</si>
  <si>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</si>
  <si>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</si>
  <si>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</si>
  <si>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</si>
  <si>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июля</t>
  </si>
  <si>
    <t xml:space="preserve">                               за   июль  2016 г.</t>
  </si>
  <si>
    <t>ост.на 01.08</t>
  </si>
  <si>
    <t>прочистка канализации п-д2</t>
  </si>
  <si>
    <t>устройство асфальта</t>
  </si>
  <si>
    <t>асфальт</t>
  </si>
  <si>
    <t>1 т.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</si>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</sst>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2.49</v>
      </c>
      <c r="M6" s="52">
        <f>L6*114.3*1.202</f>
        <v>342.097614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33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33">
        <f t="shared" si="0"/>
        <v>0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33">
        <f t="shared" si="0"/>
        <v>0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6.87</v>
      </c>
      <c r="M20" s="34">
        <f>SUM(M6:M19)</f>
        <v>943.8596819999999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108</v>
      </c>
      <c r="J25" s="20">
        <v>2</v>
      </c>
      <c r="K25" s="20" t="s">
        <v>134</v>
      </c>
      <c r="L25" s="25">
        <v>21.77</v>
      </c>
      <c r="M25" s="33">
        <f t="shared" si="1"/>
        <v>2990.9498219999996</v>
      </c>
    </row>
    <row r="26" spans="1:13" ht="12.75">
      <c r="A26" t="s">
        <v>109</v>
      </c>
      <c r="J26" s="20">
        <v>3</v>
      </c>
      <c r="K26" s="20" t="s">
        <v>137</v>
      </c>
      <c r="L26" s="25">
        <f>0.04*7.1</f>
        <v>0.284</v>
      </c>
      <c r="M26" s="33">
        <f t="shared" si="1"/>
        <v>39.018362399999994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26.884</v>
      </c>
      <c r="M39" s="34">
        <f>SUM(M24:M38)</f>
        <v>3693.5551223999996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25084.38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0.9810803453675907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135</v>
      </c>
      <c r="L43" s="25" t="s">
        <v>136</v>
      </c>
      <c r="M43" s="25">
        <v>2750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25484.38</v>
      </c>
      <c r="J44" s="20">
        <v>2</v>
      </c>
      <c r="K44" s="20" t="s">
        <v>138</v>
      </c>
      <c r="L44" s="25" t="s">
        <v>139</v>
      </c>
      <c r="M44" s="25">
        <f>4*12.78</f>
        <v>51.12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6">
        <v>1.77</v>
      </c>
      <c r="E54" s="13" t="s">
        <v>14</v>
      </c>
      <c r="F54" s="11">
        <f>E33*D54</f>
        <v>3546.195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0.1</v>
      </c>
      <c r="E55" t="s">
        <v>14</v>
      </c>
      <c r="F55" s="5">
        <f>B55*D55</f>
        <v>70.23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3616.425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34">
        <f>SUM(M43:M56)</f>
        <v>2801.12</v>
      </c>
    </row>
    <row r="58" spans="1:6" ht="12.75">
      <c r="A58" t="s">
        <v>19</v>
      </c>
      <c r="C58" s="53">
        <v>166649</v>
      </c>
      <c r="D58">
        <v>228935.4</v>
      </c>
      <c r="E58">
        <v>2003.5</v>
      </c>
      <c r="F58" s="35">
        <f>C58/D58*E58</f>
        <v>1458.4082300072423</v>
      </c>
    </row>
    <row r="59" spans="1:6" ht="12.75">
      <c r="A59" t="s">
        <v>20</v>
      </c>
      <c r="F59" s="35">
        <f>M20</f>
        <v>943.8596819999999</v>
      </c>
    </row>
    <row r="60" spans="1:6" ht="12.75">
      <c r="A60" t="s">
        <v>21</v>
      </c>
      <c r="F60" s="11">
        <f>M39</f>
        <v>3693.5551223999996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M57</f>
        <v>2801.12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0.37</v>
      </c>
      <c r="E65" t="s">
        <v>14</v>
      </c>
      <c r="F65" s="11">
        <f>B65*D65</f>
        <v>741.295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9638.238034407243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0.18</v>
      </c>
      <c r="E70" t="s">
        <v>14</v>
      </c>
      <c r="F70" s="11">
        <f>B70*D70</f>
        <v>360.63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0.92</v>
      </c>
      <c r="E73" t="s">
        <v>14</v>
      </c>
      <c r="F73" s="11">
        <f>B73*D73</f>
        <v>1843.22</v>
      </c>
    </row>
    <row r="74" spans="1:6" ht="12.75">
      <c r="A74" s="4" t="s">
        <v>29</v>
      </c>
      <c r="F74" s="32">
        <f>F70+F73</f>
        <v>2203.85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2.09</v>
      </c>
      <c r="E77" t="s">
        <v>14</v>
      </c>
      <c r="F77" s="11">
        <f>B77*D77</f>
        <v>4187.315</v>
      </c>
    </row>
    <row r="78" spans="1:6" ht="12.75">
      <c r="A78" s="4" t="s">
        <v>31</v>
      </c>
      <c r="F78" s="8">
        <f>SUM(F77)</f>
        <v>4187.315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25810.888034407242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1497.03150599562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27307.91954040286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132</v>
      </c>
    </row>
    <row r="84" spans="1:6" ht="12.75">
      <c r="A84" s="13"/>
      <c r="B84" s="39">
        <v>42552</v>
      </c>
      <c r="C84" s="40">
        <v>-27776</v>
      </c>
      <c r="D84" s="43">
        <f>F44</f>
        <v>25484.38</v>
      </c>
      <c r="E84" s="43">
        <f>F82</f>
        <v>27307.91954040286</v>
      </c>
      <c r="F84" s="44">
        <f>C84+D84-E84</f>
        <v>-29599.53954040286</v>
      </c>
    </row>
    <row r="86" spans="1:6" ht="13.5" thickBot="1">
      <c r="A86" t="s">
        <v>113</v>
      </c>
      <c r="C86" s="55">
        <v>42552</v>
      </c>
      <c r="D86" s="8" t="s">
        <v>114</v>
      </c>
      <c r="E86" s="55">
        <v>42582</v>
      </c>
      <c r="F86" t="s">
        <v>115</v>
      </c>
    </row>
    <row r="87" spans="1:7" ht="13.5" thickBot="1">
      <c r="A87" t="s">
        <v>116</v>
      </c>
      <c r="F87" s="56">
        <f>E84</f>
        <v>27307.91954040286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2016-09-21T11:31:39Z</dcterms:modified>
  <cp:category/>
  <cp:version/>
  <cp:contentType/>
  <cp:contentStatus/>
</cp:coreProperties>
</file>