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<sst xmlns="http://schemas.openxmlformats.org/spreadsheetml/2006/main" count="164" uniqueCount="144">
  <si>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</si>
  <si>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</si>
  <si>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</si>
  <si>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</si>
  <si>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</si>
  <si>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</si>
  <si>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</si>
  <si>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</si>
  <si>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</si>
  <si>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</si>
  <si>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</si>
  <si>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</si>
  <si>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</si>
  <si>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</si>
  <si>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</si>
  <si>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</si>
  <si>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</si>
  <si>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</si>
  <si>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</si>
  <si>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</si>
  <si>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</si>
  <si>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</si>
  <si>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</si>
  <si>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</si>
  <si>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</si>
  <si>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</si>
  <si>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</si>
  <si>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</si>
  <si>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</si>
  <si>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</si>
  <si>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</si>
  <si>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</si>
  <si>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</si>
  <si>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</si>
  <si>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</si>
  <si>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</si>
  <si>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</si>
  <si>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</si>
  <si>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</si>
  <si>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</si>
  <si>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</si>
  <si>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</si>
  <si>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</si>
  <si>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</si>
  <si>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</si>
  <si>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</si>
  <si>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</si>
  <si>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</si>
  <si>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</si>
  <si>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</si>
  <si>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</si>
  <si>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</si>
  <si>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</si>
  <si>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</si>
  <si>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</si>
  <si>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</si>
  <si>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</si>
  <si>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</si>
  <si>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</si>
  <si>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</si>
  <si>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</si>
  <si>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</si>
  <si>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</si>
  <si>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</si>
  <si>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</si>
  <si>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</si>
  <si>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</si>
  <si>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</si>
  <si>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</si>
  <si>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</si>
  <si>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</si>
  <si>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</si>
  <si>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</si>
  <si>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</si>
  <si>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</si>
  <si>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</si>
  <si>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</si>
  <si>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</si>
  <si>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</si>
  <si>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</si>
  <si>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</si>
  <si>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</si>
  <si>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</si>
  <si>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</si>
  <si>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</si>
  <si>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</si>
  <si>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</si>
  <si>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</si>
  <si>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</si>
  <si>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</si>
  <si>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</si>
  <si>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</si>
  <si>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</si>
  <si>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</si>
  <si>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</si>
  <si>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</si>
  <si>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</si>
  <si>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</si>
  <si>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</si>
  <si>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</si>
  <si>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</si>
  <si>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</si>
  <si>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</si>
  <si>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</si>
  <si>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</si>
  <si>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</si>
  <si>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</si>
  <si>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</si>
  <si>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</si>
  <si>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</si>
  <si>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</si>
  <si>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</si>
  <si>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</si>
  <si>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</si>
  <si>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</si>
  <si>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</si>
  <si>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</si>
  <si>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</si>
  <si>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</si>
  <si>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</si>
  <si>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</si>
  <si>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</si>
  <si>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</si>
  <si>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</si>
  <si>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</si>
  <si>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</si>
  <si>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</si>
  <si>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</si>
  <si>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</si>
  <si>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</si>
  <si>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</si>
  <si>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ост.на 01.09</t>
  </si>
  <si>
    <t>август</t>
  </si>
  <si>
    <t xml:space="preserve">                               за   август  2016 г.</t>
  </si>
  <si>
    <t>31.09.2016</t>
  </si>
  <si>
    <t>демонтаж, монтаж эл.узла (1шт) для прочистки сопла</t>
  </si>
  <si>
    <t>смена ламп (4шт) п-д2,3</t>
  </si>
  <si>
    <t>лампа</t>
  </si>
  <si>
    <t>4шт</t>
  </si>
  <si>
    <t>ремонт шиферной кровли ( кв.21)</t>
  </si>
  <si>
    <t>мастика</t>
  </si>
  <si>
    <t>1шт</t>
  </si>
  <si>
    <t>пена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</si>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</sst>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4">
      <selection activeCell="M42" sqref="M42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8</v>
      </c>
      <c r="K2" t="s">
        <v>133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96</v>
      </c>
      <c r="J5" s="15"/>
      <c r="K5" s="15"/>
      <c r="L5" s="21" t="s">
        <v>40</v>
      </c>
      <c r="M5" s="21"/>
    </row>
    <row r="6" spans="1:13" ht="12.75">
      <c r="A6" t="s">
        <v>97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98</v>
      </c>
      <c r="C7" s="1" t="s">
        <v>99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100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101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102</v>
      </c>
      <c r="F11" s="7"/>
      <c r="G11" s="7"/>
      <c r="H11" s="7"/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s="7" t="s">
        <v>103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104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105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106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107</v>
      </c>
      <c r="F16" s="7"/>
      <c r="G16" s="7"/>
      <c r="H16" s="7"/>
      <c r="J16" s="15" t="s">
        <v>51</v>
      </c>
      <c r="K16" s="26" t="s">
        <v>52</v>
      </c>
      <c r="L16" s="21">
        <v>3.36</v>
      </c>
      <c r="M16" s="50">
        <f t="shared" si="0"/>
        <v>461.625696</v>
      </c>
    </row>
    <row r="17" spans="5:13" ht="12.75">
      <c r="E17" s="7" t="s">
        <v>108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109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110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111</v>
      </c>
      <c r="J20" s="20"/>
      <c r="K20" s="27" t="s">
        <v>57</v>
      </c>
      <c r="L20" s="28">
        <f>SUM(L6:L19)</f>
        <v>7.92</v>
      </c>
      <c r="M20" s="34">
        <f>SUM(M6:M19)</f>
        <v>1088.1177119999998</v>
      </c>
    </row>
    <row r="21" spans="1:11" ht="12.75">
      <c r="A21" t="s">
        <v>130</v>
      </c>
      <c r="K21" s="1" t="s">
        <v>58</v>
      </c>
    </row>
    <row r="22" spans="1:13" ht="12.75">
      <c r="A22" t="s">
        <v>112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114</v>
      </c>
      <c r="J24" s="20">
        <v>1</v>
      </c>
      <c r="K24" s="20" t="s">
        <v>135</v>
      </c>
      <c r="L24" s="25">
        <v>3.12</v>
      </c>
      <c r="M24" s="33">
        <f aca="true" t="shared" si="1" ref="M24:M34">L24*114.3*1.202*1.15</f>
        <v>492.95029679999993</v>
      </c>
    </row>
    <row r="25" spans="1:13" ht="12.75">
      <c r="A25" t="s">
        <v>115</v>
      </c>
      <c r="J25" s="20">
        <v>2</v>
      </c>
      <c r="K25" s="20" t="s">
        <v>136</v>
      </c>
      <c r="L25" s="25">
        <v>0.28</v>
      </c>
      <c r="M25" s="33">
        <f t="shared" si="1"/>
        <v>44.2391292</v>
      </c>
    </row>
    <row r="26" spans="1:13" ht="12.75">
      <c r="A26" t="s">
        <v>116</v>
      </c>
      <c r="J26" s="20">
        <v>3</v>
      </c>
      <c r="K26" s="20" t="s">
        <v>139</v>
      </c>
      <c r="L26" s="25">
        <v>5.41</v>
      </c>
      <c r="M26" s="33">
        <f t="shared" si="1"/>
        <v>854.7631749</v>
      </c>
    </row>
    <row r="27" spans="1:13" ht="12.75">
      <c r="A27" s="55" t="s">
        <v>117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8.81</v>
      </c>
      <c r="M35" s="34">
        <f>SUM(M24:M34)</f>
        <v>1391.9526008999999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4*12.2</f>
        <v>48.8</v>
      </c>
    </row>
    <row r="40" spans="1:13" ht="12.75">
      <c r="A40" s="2" t="s">
        <v>6</v>
      </c>
      <c r="F40" s="11">
        <v>30231.71</v>
      </c>
      <c r="J40" s="20">
        <v>2</v>
      </c>
      <c r="K40" s="20" t="s">
        <v>140</v>
      </c>
      <c r="L40" s="25" t="s">
        <v>141</v>
      </c>
      <c r="M40" s="25">
        <f>1*353.38</f>
        <v>353.38</v>
      </c>
    </row>
    <row r="41" spans="1:13" ht="12.75">
      <c r="A41" t="s">
        <v>7</v>
      </c>
      <c r="F41" s="5">
        <v>24225.21</v>
      </c>
      <c r="J41" s="20">
        <v>3</v>
      </c>
      <c r="K41" s="20" t="s">
        <v>142</v>
      </c>
      <c r="L41" s="25" t="s">
        <v>143</v>
      </c>
      <c r="M41" s="25">
        <f>3*371.5</f>
        <v>1114.5</v>
      </c>
    </row>
    <row r="42" spans="2:13" ht="12.75">
      <c r="B42" t="s">
        <v>8</v>
      </c>
      <c r="F42" s="9">
        <f>F41/F40</f>
        <v>0.8013178877410507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129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26434.41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4191.006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4191.006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1516.68</v>
      </c>
    </row>
    <row r="58" spans="1:6" ht="12.75">
      <c r="A58" t="s">
        <v>19</v>
      </c>
      <c r="C58">
        <v>167335</v>
      </c>
      <c r="D58">
        <v>228935.4</v>
      </c>
      <c r="E58">
        <v>2367.8</v>
      </c>
      <c r="F58" s="36">
        <f>C58/D58*E58</f>
        <v>1730.6882771297057</v>
      </c>
    </row>
    <row r="59" spans="1:6" ht="12.75">
      <c r="A59" t="s">
        <v>20</v>
      </c>
      <c r="F59" s="36">
        <f>M20</f>
        <v>1088.1177119999998</v>
      </c>
    </row>
    <row r="60" spans="1:6" ht="12.75">
      <c r="A60" t="s">
        <v>21</v>
      </c>
      <c r="F60" s="11">
        <f>M35</f>
        <v>1391.9526008999999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1516.68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0.31</v>
      </c>
      <c r="E65" t="s">
        <v>14</v>
      </c>
      <c r="F65" s="11">
        <f>B65*D65</f>
        <v>734.018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6461.456590029706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0.18</v>
      </c>
      <c r="E70" s="7"/>
      <c r="F70" s="11">
        <f>B70*D70</f>
        <v>426.204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</v>
      </c>
      <c r="F73" s="11">
        <f>B73*D73</f>
        <v>2367.8</v>
      </c>
    </row>
    <row r="74" spans="1:6" ht="12.75">
      <c r="A74" s="4" t="s">
        <v>29</v>
      </c>
      <c r="B74" s="1"/>
      <c r="F74" s="32">
        <f>F70+F73</f>
        <v>2794.0040000000004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1.76</v>
      </c>
      <c r="E77" t="s">
        <v>14</v>
      </c>
      <c r="F77" s="11">
        <f>B77*D77</f>
        <v>4167.328</v>
      </c>
    </row>
    <row r="78" spans="1:6" ht="12.75">
      <c r="A78" s="4" t="s">
        <v>31</v>
      </c>
      <c r="B78" s="1"/>
      <c r="F78" s="32">
        <f>SUM(F77)</f>
        <v>4167.328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24385.449910029707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1414.356094781723</v>
      </c>
      <c r="I81" s="7"/>
    </row>
    <row r="82" spans="1:6" ht="15">
      <c r="A82" s="12" t="s">
        <v>34</v>
      </c>
      <c r="B82" s="12"/>
      <c r="C82" s="12"/>
      <c r="D82" s="12"/>
      <c r="E82" s="12"/>
      <c r="F82" s="35">
        <f>F80+F81</f>
        <v>25799.80600481143</v>
      </c>
    </row>
    <row r="83" spans="2:6" ht="12.75">
      <c r="B83" s="38" t="s">
        <v>67</v>
      </c>
      <c r="C83" s="39" t="s">
        <v>68</v>
      </c>
      <c r="D83" s="14" t="s">
        <v>69</v>
      </c>
      <c r="E83" s="14" t="s">
        <v>70</v>
      </c>
      <c r="F83" s="43" t="s">
        <v>131</v>
      </c>
    </row>
    <row r="84" spans="1:6" ht="12.75">
      <c r="A84" s="13"/>
      <c r="B84" s="40">
        <v>42583</v>
      </c>
      <c r="C84" s="41">
        <v>-15036</v>
      </c>
      <c r="D84" s="42">
        <f>F44</f>
        <v>26434.41</v>
      </c>
      <c r="E84" s="42">
        <f>F82</f>
        <v>25799.80600481143</v>
      </c>
      <c r="F84" s="44">
        <f>C84+D84-E84</f>
        <v>-14401.396004811431</v>
      </c>
    </row>
    <row r="86" spans="1:6" ht="13.5" thickBot="1">
      <c r="A86" t="s">
        <v>87</v>
      </c>
      <c r="C86" s="54">
        <v>42583</v>
      </c>
      <c r="D86" s="8" t="s">
        <v>88</v>
      </c>
      <c r="E86" s="54" t="s">
        <v>134</v>
      </c>
      <c r="F86" t="s">
        <v>89</v>
      </c>
    </row>
    <row r="87" spans="1:7" ht="13.5" thickBot="1">
      <c r="A87" t="s">
        <v>90</v>
      </c>
      <c r="F87" s="56">
        <f>E84</f>
        <v>25799.80600481143</v>
      </c>
      <c r="G87" t="s">
        <v>14</v>
      </c>
    </row>
    <row r="88" ht="12.75">
      <c r="A88" t="s">
        <v>91</v>
      </c>
    </row>
    <row r="89" ht="12.75">
      <c r="A89" t="s">
        <v>92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2016-05-05T09:16:22Z</cp:lastPrinted>
  <dcterms:created xsi:type="dcterms:W3CDTF">2008-08-18T07:30:19Z</dcterms:created>
  <dcterms:modified xsi:type="dcterms:W3CDTF">2016-10-21T12:00:10Z</dcterms:modified>
  <cp:category/>
  <cp:version/>
  <cp:contentType/>
  <cp:contentStatus/>
</cp:coreProperties>
</file>