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<sst xmlns="http://schemas.openxmlformats.org/spreadsheetml/2006/main" count="160" uniqueCount="137">
  <si>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</si>
  <si>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</si>
  <si>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</si>
  <si>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</si>
  <si>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</si>
  <si>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</si>
  <si>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</si>
  <si>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</si>
  <si>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</si>
  <si>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</si>
  <si>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</si>
  <si>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</si>
  <si>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</si>
  <si>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</si>
  <si>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</si>
  <si>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</si>
  <si>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</si>
  <si>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</si>
  <si>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</si>
  <si>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</si>
  <si>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</si>
  <si>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</si>
  <si>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</si>
  <si>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</si>
  <si>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</si>
  <si>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</si>
  <si>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</si>
  <si>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</si>
  <si>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</si>
  <si>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</si>
  <si>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</si>
  <si>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</si>
  <si>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</si>
  <si>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</si>
  <si>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</si>
  <si>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</si>
  <si>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</si>
  <si>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</si>
  <si>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</si>
  <si>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</si>
  <si>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</si>
  <si>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</si>
  <si>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</si>
  <si>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</si>
  <si>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</si>
  <si>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</si>
  <si>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</si>
  <si>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</si>
  <si>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</si>
  <si>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</si>
  <si>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</si>
  <si>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</si>
  <si>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</si>
  <si>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</si>
  <si>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</si>
  <si>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</si>
  <si>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</si>
  <si>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</si>
  <si>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</si>
  <si>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</si>
  <si>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</si>
  <si>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</si>
  <si>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</si>
  <si>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</si>
  <si>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</si>
  <si>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</si>
  <si>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</si>
  <si>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</si>
  <si>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</si>
  <si>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</si>
  <si>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</si>
  <si>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</si>
  <si>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</si>
  <si>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</si>
  <si>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</si>
  <si>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</si>
  <si>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</si>
  <si>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</si>
  <si>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</si>
  <si>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</si>
  <si>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</si>
  <si>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</si>
  <si>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</si>
  <si>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</si>
  <si>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</si>
  <si>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</si>
  <si>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</si>
  <si>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</si>
  <si>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</si>
  <si>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</si>
  <si>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</si>
  <si>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</si>
  <si>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</si>
  <si>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</si>
  <si>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</si>
  <si>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</si>
  <si>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</si>
  <si>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</si>
  <si>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</si>
  <si>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</si>
  <si>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</si>
  <si>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</si>
  <si>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</si>
  <si>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</si>
  <si>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</si>
  <si>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</si>
  <si>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</si>
  <si>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</si>
  <si>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</si>
  <si>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</si>
  <si>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</si>
  <si>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</si>
  <si>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</si>
  <si>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</si>
  <si>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</si>
  <si>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</si>
  <si>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</si>
  <si>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</si>
  <si>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</si>
  <si>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</si>
  <si>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</si>
  <si>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</si>
  <si>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</si>
  <si>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</si>
  <si>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</si>
  <si>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</si>
  <si>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</si>
  <si>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</si>
  <si>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</si>
  <si>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</si>
  <si>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</si>
  <si>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</si>
  <si>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</si>
  <si>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прочистка канализации п-д 2</t>
  </si>
  <si>
    <t>смена ламп (3шт) л/кл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</si>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</sst>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67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131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127</v>
      </c>
      <c r="J6" s="20">
        <v>1</v>
      </c>
      <c r="K6" s="20" t="s">
        <v>76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44</v>
      </c>
      <c r="L7" s="14"/>
      <c r="M7" s="35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5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2.72</v>
      </c>
      <c r="M11" s="35">
        <f t="shared" si="0"/>
        <v>373.696992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5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2.72</v>
      </c>
      <c r="M13" s="35">
        <f t="shared" si="0"/>
        <v>373.696992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5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5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35">
        <f t="shared" si="0"/>
        <v>1373.886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35">
        <f t="shared" si="0"/>
        <v>247.29948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5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17.740000000000002</v>
      </c>
      <c r="M20" s="34">
        <f>SUM(M6:M19)</f>
        <v>2437.273764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45">
        <v>1</v>
      </c>
      <c r="K24" s="46" t="s">
        <v>133</v>
      </c>
      <c r="L24" s="23">
        <v>4.83</v>
      </c>
      <c r="M24" s="33">
        <f>L24*114.3*1.202*1.15</f>
        <v>763.1249786999998</v>
      </c>
    </row>
    <row r="25" spans="1:13" ht="12.75">
      <c r="A25" t="s">
        <v>108</v>
      </c>
      <c r="J25" s="44">
        <v>2</v>
      </c>
      <c r="K25" s="20" t="s">
        <v>134</v>
      </c>
      <c r="L25" s="35">
        <f>0.03*7</f>
        <v>0.21</v>
      </c>
      <c r="M25" s="33">
        <f>L25*114.3*1.202*1.15</f>
        <v>33.1793469</v>
      </c>
    </row>
    <row r="26" spans="1:13" ht="12.75">
      <c r="A26" t="s">
        <v>109</v>
      </c>
      <c r="J26" s="44">
        <v>3</v>
      </c>
      <c r="K26" s="20"/>
      <c r="L26" s="35"/>
      <c r="M26" s="33">
        <f aca="true" t="shared" si="1" ref="M26:M34">L26*114.3*1.202*1.15</f>
        <v>0</v>
      </c>
    </row>
    <row r="27" spans="1:13" ht="12.75">
      <c r="A27" s="58" t="s">
        <v>110</v>
      </c>
      <c r="B27" s="58"/>
      <c r="C27" s="58"/>
      <c r="D27" s="58"/>
      <c r="E27" s="58"/>
      <c r="F27" s="58"/>
      <c r="G27" s="58"/>
      <c r="J27" s="44">
        <v>4</v>
      </c>
      <c r="K27" s="20"/>
      <c r="L27" s="3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44">
        <v>5</v>
      </c>
      <c r="K28" s="20"/>
      <c r="L28" s="35"/>
      <c r="M28" s="33">
        <f t="shared" si="1"/>
        <v>0</v>
      </c>
    </row>
    <row r="29" spans="2:13" ht="12.75">
      <c r="B29" s="1"/>
      <c r="C29" s="8"/>
      <c r="D29" s="8"/>
      <c r="J29" s="44">
        <v>6</v>
      </c>
      <c r="K29" s="20"/>
      <c r="L29" s="35"/>
      <c r="M29" s="33">
        <f t="shared" si="1"/>
        <v>0</v>
      </c>
    </row>
    <row r="30" spans="10:13" ht="12.75">
      <c r="J30" s="44">
        <v>7</v>
      </c>
      <c r="K30" s="20"/>
      <c r="L30" s="35"/>
      <c r="M30" s="33">
        <f t="shared" si="1"/>
        <v>0</v>
      </c>
    </row>
    <row r="31" spans="2:13" ht="12.75">
      <c r="B31" t="s">
        <v>0</v>
      </c>
      <c r="J31" s="44">
        <v>8</v>
      </c>
      <c r="K31" s="20"/>
      <c r="L31" s="35"/>
      <c r="M31" s="33">
        <f t="shared" si="1"/>
        <v>0</v>
      </c>
    </row>
    <row r="32" spans="10:13" ht="12.75">
      <c r="J32" s="44">
        <v>9</v>
      </c>
      <c r="K32" s="20"/>
      <c r="L32" s="35"/>
      <c r="M32" s="33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4">
        <v>10</v>
      </c>
      <c r="K33" s="20"/>
      <c r="L33" s="35"/>
      <c r="M33" s="33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3</v>
      </c>
      <c r="J35" s="20"/>
      <c r="K35" s="30" t="s">
        <v>58</v>
      </c>
      <c r="L35" s="34">
        <f>SUM(L24:L34)</f>
        <v>5.04</v>
      </c>
      <c r="M35" s="34">
        <f>SUM(M24:M34)</f>
        <v>796.3043255999999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135</v>
      </c>
      <c r="L39" s="25" t="s">
        <v>136</v>
      </c>
      <c r="M39" s="25">
        <f>3*14.4</f>
        <v>43.2</v>
      </c>
    </row>
    <row r="40" spans="1:13" ht="12.75">
      <c r="A40" s="2" t="s">
        <v>6</v>
      </c>
      <c r="F40" s="11">
        <v>32783.44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29222.9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0.8913921174837052</v>
      </c>
      <c r="J42" s="20">
        <v>4</v>
      </c>
      <c r="K42" s="20"/>
      <c r="L42" s="25"/>
      <c r="M42" s="25"/>
    </row>
    <row r="43" spans="1:13" ht="12.75">
      <c r="A43" t="s">
        <v>128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29722.9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50"/>
      <c r="F50" s="51">
        <v>3360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2">
        <f>F49+F50+F51</f>
        <v>5672.65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1.96</v>
      </c>
      <c r="E54" t="s">
        <v>14</v>
      </c>
      <c r="F54" s="11">
        <f>E33*D54</f>
        <v>5225.164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0.5</v>
      </c>
      <c r="E55" t="s">
        <v>14</v>
      </c>
      <c r="F55" s="5">
        <f>B55*D55</f>
        <v>623</v>
      </c>
      <c r="J55" s="20"/>
      <c r="K55" s="20"/>
      <c r="L55" s="31" t="s">
        <v>65</v>
      </c>
      <c r="M55" s="34">
        <f>SUM(M39:M54)</f>
        <v>43.2</v>
      </c>
    </row>
    <row r="56" spans="1:6" ht="12.75">
      <c r="A56" s="4" t="s">
        <v>17</v>
      </c>
      <c r="B56" s="10"/>
      <c r="C56" s="10"/>
      <c r="F56" s="32">
        <f>SUM(F54:F55)</f>
        <v>5848.164</v>
      </c>
    </row>
    <row r="57" spans="1:2" ht="12.75">
      <c r="A57" s="4" t="s">
        <v>18</v>
      </c>
      <c r="B57" s="4"/>
    </row>
    <row r="58" spans="1:6" ht="12.75">
      <c r="A58" t="s">
        <v>19</v>
      </c>
      <c r="C58" s="57">
        <v>166649</v>
      </c>
      <c r="D58">
        <v>228935.4</v>
      </c>
      <c r="E58">
        <v>2665.9</v>
      </c>
      <c r="F58" s="36">
        <f>C58/D58*E58</f>
        <v>1940.5892190548077</v>
      </c>
    </row>
    <row r="59" spans="1:6" ht="12.75">
      <c r="A59" t="s">
        <v>20</v>
      </c>
      <c r="F59" s="36">
        <f>M20</f>
        <v>2437.273764</v>
      </c>
    </row>
    <row r="60" spans="1:6" ht="12.75">
      <c r="A60" t="s">
        <v>21</v>
      </c>
      <c r="F60" s="11">
        <f>M35</f>
        <v>796.3043255999999</v>
      </c>
    </row>
    <row r="61" spans="1:6" ht="12.75">
      <c r="A61" t="s">
        <v>72</v>
      </c>
      <c r="F61" s="5">
        <v>721.2</v>
      </c>
    </row>
    <row r="62" spans="1:6" ht="12.75">
      <c r="A62" t="s">
        <v>22</v>
      </c>
      <c r="F62" s="11">
        <f>M55</f>
        <v>43.2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0.3</v>
      </c>
      <c r="E65" t="s">
        <v>14</v>
      </c>
      <c r="F65" s="11">
        <f>B65*D65</f>
        <v>799.77</v>
      </c>
    </row>
    <row r="66" spans="1:6" ht="12.75">
      <c r="A66" s="53" t="s">
        <v>78</v>
      </c>
      <c r="B66" s="53"/>
      <c r="C66" s="53"/>
      <c r="D66" s="56"/>
      <c r="E66" s="53"/>
      <c r="F66" s="56">
        <v>0</v>
      </c>
    </row>
    <row r="67" spans="1:6" ht="12.75">
      <c r="A67" s="53" t="s">
        <v>84</v>
      </c>
      <c r="B67" s="53"/>
      <c r="C67" s="53"/>
      <c r="D67" s="56">
        <v>0</v>
      </c>
      <c r="E67" s="53"/>
      <c r="F67" s="56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6738.337308654807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0.27</v>
      </c>
      <c r="E70" t="s">
        <v>14</v>
      </c>
      <c r="F70" s="11">
        <f>B70*D70</f>
        <v>719.7930000000001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1.25</v>
      </c>
      <c r="E73" t="s">
        <v>14</v>
      </c>
      <c r="F73" s="11">
        <f>B73*D73</f>
        <v>3332.375</v>
      </c>
    </row>
    <row r="74" spans="1:6" ht="12.75">
      <c r="A74" s="4" t="s">
        <v>29</v>
      </c>
      <c r="F74" s="32">
        <f>F70+F73</f>
        <v>4052.168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2.36</v>
      </c>
      <c r="E77" t="s">
        <v>14</v>
      </c>
      <c r="F77" s="11">
        <f>B77*D77</f>
        <v>6291.523999999999</v>
      </c>
    </row>
    <row r="78" spans="1:6" ht="12.75">
      <c r="A78" s="4" t="s">
        <v>32</v>
      </c>
      <c r="F78" s="32">
        <f>SUM(F77)</f>
        <v>6291.523999999999</v>
      </c>
    </row>
    <row r="79" spans="1:6" ht="12.75">
      <c r="A79" s="52" t="s">
        <v>77</v>
      </c>
      <c r="B79" s="53"/>
      <c r="C79" s="53"/>
      <c r="D79" s="54">
        <v>0</v>
      </c>
      <c r="E79" s="53"/>
      <c r="F79" s="55">
        <f>D79*E33</f>
        <v>0</v>
      </c>
    </row>
    <row r="80" spans="1:8" ht="12.75">
      <c r="A80" s="1" t="s">
        <v>33</v>
      </c>
      <c r="B80" s="1"/>
      <c r="F80" s="32">
        <f>F52+F56+F68+F74+F78+F79</f>
        <v>28602.84330865481</v>
      </c>
      <c r="G80" s="7"/>
      <c r="H80" s="7"/>
    </row>
    <row r="81" spans="1:9" ht="12.75">
      <c r="A81" s="1" t="s">
        <v>75</v>
      </c>
      <c r="B81" s="38"/>
      <c r="C81" s="38">
        <v>0.058</v>
      </c>
      <c r="D81" s="1"/>
      <c r="E81" s="1"/>
      <c r="F81" s="32">
        <f>F80*5.8%</f>
        <v>1658.964911901979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7">
        <f>F80+F81</f>
        <v>30261.808220556788</v>
      </c>
    </row>
    <row r="83" spans="2:6" ht="12.75">
      <c r="B83" s="39" t="s">
        <v>68</v>
      </c>
      <c r="C83" s="40" t="s">
        <v>69</v>
      </c>
      <c r="D83" s="22" t="s">
        <v>70</v>
      </c>
      <c r="E83" s="22" t="s">
        <v>71</v>
      </c>
      <c r="F83" s="43" t="s">
        <v>130</v>
      </c>
    </row>
    <row r="84" spans="1:6" ht="12.75">
      <c r="A84" s="13"/>
      <c r="B84" s="41">
        <v>42430</v>
      </c>
      <c r="C84" s="42">
        <v>37360</v>
      </c>
      <c r="D84" s="47">
        <f>F44</f>
        <v>29722.9</v>
      </c>
      <c r="E84" s="47">
        <f>F82</f>
        <v>30261.808220556788</v>
      </c>
      <c r="F84" s="48">
        <f>C84+D84-E84</f>
        <v>36821.0917794432</v>
      </c>
    </row>
    <row r="85" spans="1:6" ht="12.75">
      <c r="A85" s="49"/>
      <c r="B85" s="49"/>
      <c r="C85" s="49"/>
      <c r="D85" s="49"/>
      <c r="E85" s="49"/>
      <c r="F85" s="49"/>
    </row>
    <row r="86" spans="1:6" ht="13.5" thickBot="1">
      <c r="A86" t="s">
        <v>112</v>
      </c>
      <c r="C86" s="59">
        <v>42430</v>
      </c>
      <c r="D86" s="8" t="s">
        <v>113</v>
      </c>
      <c r="E86" s="59">
        <v>42460</v>
      </c>
      <c r="F86" t="s">
        <v>114</v>
      </c>
    </row>
    <row r="87" spans="1:7" ht="13.5" thickBot="1">
      <c r="A87" t="s">
        <v>115</v>
      </c>
      <c r="F87" s="60">
        <f>E84</f>
        <v>30261.808220556788</v>
      </c>
      <c r="G87" s="49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2014-06-17T10:05:56Z</cp:lastPrinted>
  <dcterms:created xsi:type="dcterms:W3CDTF">2008-08-18T07:30:19Z</dcterms:created>
  <dcterms:modified xsi:type="dcterms:W3CDTF">2016-05-23T07:37:26Z</dcterms:modified>
  <cp:category/>
  <cp:version/>
  <cp:contentType/>
  <cp:contentStatus/>
</cp:coreProperties>
</file>