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<sst xmlns="http://schemas.openxmlformats.org/spreadsheetml/2006/main" count="169" uniqueCount="146">
  <si>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</si>
  <si>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</si>
  <si>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</si>
  <si>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</si>
  <si>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</si>
  <si>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</si>
  <si>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</si>
  <si>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</si>
  <si>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</si>
  <si>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</si>
  <si>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</si>
  <si>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</si>
  <si>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</si>
  <si>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</si>
  <si>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</si>
  <si>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</si>
  <si>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</si>
  <si>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</si>
  <si>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</si>
  <si>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</si>
  <si>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</si>
  <si>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</si>
  <si>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</si>
  <si>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</si>
  <si>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</si>
  <si>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</si>
  <si>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</si>
  <si>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</si>
  <si>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</si>
  <si>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</si>
  <si>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</si>
  <si>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</si>
  <si>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</si>
  <si>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</si>
  <si>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</si>
  <si>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</si>
  <si>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</si>
  <si>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</si>
  <si>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</si>
  <si>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</si>
  <si>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</si>
  <si>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</si>
  <si>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</si>
  <si>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</si>
  <si>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</si>
  <si>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</si>
  <si>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</si>
  <si>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</si>
  <si>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</si>
  <si>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</si>
  <si>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</si>
  <si>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</si>
  <si>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</si>
  <si>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</si>
  <si>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</si>
  <si>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</si>
  <si>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</si>
  <si>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</si>
  <si>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</si>
  <si>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</si>
  <si>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</si>
  <si>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</si>
  <si>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</si>
  <si>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</si>
  <si>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</si>
  <si>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</si>
  <si>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</si>
  <si>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</si>
  <si>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</si>
  <si>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</si>
  <si>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</si>
  <si>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</si>
  <si>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</si>
  <si>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</si>
  <si>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</si>
  <si>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</si>
  <si>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</si>
  <si>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</si>
  <si>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</si>
  <si>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</si>
  <si>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</si>
  <si>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</si>
  <si>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</si>
  <si>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</si>
  <si>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</si>
  <si>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</si>
  <si>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</si>
  <si>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</si>
  <si>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</si>
  <si>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</si>
  <si>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</si>
  <si>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</si>
  <si>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</si>
  <si>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</si>
  <si>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</si>
  <si>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</si>
  <si>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</si>
  <si>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</si>
  <si>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</si>
  <si>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</si>
  <si>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</si>
  <si>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</si>
  <si>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</si>
  <si>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</si>
  <si>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</si>
  <si>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</si>
  <si>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</si>
  <si>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</si>
  <si>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</si>
  <si>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</si>
  <si>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</si>
  <si>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</si>
  <si>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</si>
  <si>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</si>
  <si>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</si>
  <si>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</si>
  <si>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</si>
  <si>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</si>
  <si>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</si>
  <si>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</si>
  <si>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</si>
  <si>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</si>
  <si>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</si>
  <si>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</si>
  <si>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</si>
  <si>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</si>
  <si>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</si>
  <si>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</si>
  <si>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</si>
  <si>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</si>
  <si>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</si>
  <si>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</si>
  <si>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</si>
  <si>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</si>
  <si>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>замена розлива хвс (смета с материалом)</t>
  </si>
  <si>
    <t>смена замка (1шт) т.п.</t>
  </si>
  <si>
    <t>замок</t>
  </si>
  <si>
    <t>1шт</t>
  </si>
  <si>
    <t>проушина</t>
  </si>
  <si>
    <t>2шт</t>
  </si>
  <si>
    <t>побелка бордюров, деревьев</t>
  </si>
  <si>
    <t>известь</t>
  </si>
  <si>
    <t>5,86кг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</si>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</sst>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M48" sqref="M4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5.62</v>
      </c>
      <c r="M11" s="33">
        <f t="shared" si="0"/>
        <v>772.123932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5.4</v>
      </c>
      <c r="M14" s="33">
        <f t="shared" si="0"/>
        <v>741.89844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3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15.4</v>
      </c>
      <c r="M20" s="34">
        <f>SUM(M6:M19)</f>
        <v>2115.78444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134</v>
      </c>
      <c r="L24" s="25"/>
      <c r="M24" s="33">
        <v>134160.17</v>
      </c>
    </row>
    <row r="25" spans="1:13" ht="12.75">
      <c r="A25" t="s">
        <v>108</v>
      </c>
      <c r="J25" s="20">
        <v>2</v>
      </c>
      <c r="K25" s="20" t="s">
        <v>135</v>
      </c>
      <c r="L25" s="25">
        <v>1.07</v>
      </c>
      <c r="M25" s="33">
        <f aca="true" t="shared" si="1" ref="M25:M38">L25*114.3*1.202</f>
        <v>147.005802</v>
      </c>
    </row>
    <row r="26" spans="1:13" ht="12.75">
      <c r="A26" t="s">
        <v>109</v>
      </c>
      <c r="J26" s="20">
        <v>3</v>
      </c>
      <c r="K26" s="20" t="s">
        <v>140</v>
      </c>
      <c r="L26" s="25">
        <v>0.85</v>
      </c>
      <c r="M26" s="33">
        <f t="shared" si="1"/>
        <v>116.78031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 t="s">
        <v>143</v>
      </c>
      <c r="L27" s="25">
        <f>0.1*7.1</f>
        <v>0.71</v>
      </c>
      <c r="M27" s="33">
        <f t="shared" si="1"/>
        <v>97.54590599999999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2.63</v>
      </c>
      <c r="M39" s="34">
        <f>SUM(M24:M38)</f>
        <v>134521.50201800003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24354.5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0.9525338585707515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133</v>
      </c>
      <c r="L43" s="25"/>
      <c r="M43" s="25">
        <v>1676.47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24754.5</v>
      </c>
      <c r="J44" s="20">
        <v>2</v>
      </c>
      <c r="K44" s="20" t="s">
        <v>136</v>
      </c>
      <c r="L44" s="25" t="s">
        <v>137</v>
      </c>
      <c r="M44" s="25">
        <v>301.17</v>
      </c>
    </row>
    <row r="45" spans="10:13" ht="12.75">
      <c r="J45" s="20">
        <v>3</v>
      </c>
      <c r="K45" s="20" t="s">
        <v>138</v>
      </c>
      <c r="L45" s="25" t="s">
        <v>139</v>
      </c>
      <c r="M45" s="25">
        <f>2*21.5</f>
        <v>43</v>
      </c>
    </row>
    <row r="46" spans="2:13" ht="12.75">
      <c r="B46" s="1" t="s">
        <v>10</v>
      </c>
      <c r="C46" s="1"/>
      <c r="J46" s="20">
        <v>4</v>
      </c>
      <c r="K46" s="20" t="s">
        <v>141</v>
      </c>
      <c r="L46" s="25" t="s">
        <v>142</v>
      </c>
      <c r="M46" s="25">
        <v>158.75</v>
      </c>
    </row>
    <row r="47" spans="10:13" ht="12.75">
      <c r="J47" s="20">
        <v>5</v>
      </c>
      <c r="K47" s="20" t="s">
        <v>144</v>
      </c>
      <c r="L47" s="25" t="s">
        <v>145</v>
      </c>
      <c r="M47" s="25">
        <f>10*14.4</f>
        <v>144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6">
        <v>1.77</v>
      </c>
      <c r="E54" s="13" t="s">
        <v>14</v>
      </c>
      <c r="F54" s="11">
        <f>E33*D54</f>
        <v>3546.195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3546.195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34">
        <f>SUM(M43:M56)</f>
        <v>2323.3900000000003</v>
      </c>
    </row>
    <row r="58" spans="1:6" ht="12.75">
      <c r="A58" t="s">
        <v>19</v>
      </c>
      <c r="C58" s="53">
        <v>161506</v>
      </c>
      <c r="D58">
        <v>228935.4</v>
      </c>
      <c r="E58">
        <v>2003.5</v>
      </c>
      <c r="F58" s="35">
        <f>C58/D58*E58</f>
        <v>1413.3998979624819</v>
      </c>
    </row>
    <row r="59" spans="1:6" ht="12.75">
      <c r="A59" t="s">
        <v>20</v>
      </c>
      <c r="F59" s="35">
        <f>M20</f>
        <v>2115.78444</v>
      </c>
    </row>
    <row r="60" spans="1:6" ht="12.75">
      <c r="A60" t="s">
        <v>21</v>
      </c>
      <c r="F60" s="11">
        <f>M39</f>
        <v>134521.50201800003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M57</f>
        <v>2323.3900000000003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</v>
      </c>
      <c r="E65" t="s">
        <v>14</v>
      </c>
      <c r="F65" s="11">
        <f>B65*D65</f>
        <v>400.70000000000005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140774.77635596253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0.25</v>
      </c>
      <c r="E70" t="s">
        <v>14</v>
      </c>
      <c r="F70" s="11">
        <f>B70*D70</f>
        <v>500.875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1.22</v>
      </c>
      <c r="E73" t="s">
        <v>14</v>
      </c>
      <c r="F73" s="11">
        <f>B73*D73</f>
        <v>2444.27</v>
      </c>
    </row>
    <row r="74" spans="1:6" ht="12.75">
      <c r="A74" s="4" t="s">
        <v>29</v>
      </c>
      <c r="F74" s="32">
        <f>F70+F73</f>
        <v>2945.145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2.11</v>
      </c>
      <c r="E77" t="s">
        <v>14</v>
      </c>
      <c r="F77" s="11">
        <f>B77*D77</f>
        <v>4227.384999999999</v>
      </c>
    </row>
    <row r="78" spans="1:6" ht="12.75">
      <c r="A78" s="4" t="s">
        <v>31</v>
      </c>
      <c r="F78" s="8">
        <f>SUM(F77)</f>
        <v>4227.384999999999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157658.56135596253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9144.196558645826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166802.75791460837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132</v>
      </c>
    </row>
    <row r="84" spans="1:6" ht="12.75">
      <c r="A84" s="13"/>
      <c r="B84" s="39">
        <v>42461</v>
      </c>
      <c r="C84" s="40">
        <v>159828</v>
      </c>
      <c r="D84" s="43">
        <f>F44</f>
        <v>24754.5</v>
      </c>
      <c r="E84" s="43">
        <f>F82</f>
        <v>166802.75791460837</v>
      </c>
      <c r="F84" s="44">
        <f>C84+D84-E84</f>
        <v>17779.742085391626</v>
      </c>
    </row>
    <row r="86" spans="1:6" ht="13.5" thickBot="1">
      <c r="A86" t="s">
        <v>113</v>
      </c>
      <c r="C86" s="55">
        <v>42461</v>
      </c>
      <c r="D86" s="8" t="s">
        <v>114</v>
      </c>
      <c r="E86" s="55">
        <v>42490</v>
      </c>
      <c r="F86" t="s">
        <v>115</v>
      </c>
    </row>
    <row r="87" spans="1:7" ht="13.5" thickBot="1">
      <c r="A87" t="s">
        <v>116</v>
      </c>
      <c r="F87" s="56">
        <f>E84</f>
        <v>166802.75791460837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2016-06-20T08:09:52Z</dcterms:modified>
  <cp:category/>
  <cp:version/>
  <cp:contentType/>
  <cp:contentStatus/>
</cp:coreProperties>
</file>