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<sst xmlns="http://schemas.openxmlformats.org/spreadsheetml/2006/main" count="133" uniqueCount="109">
  <si>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</si>
  <si>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</si>
  <si>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</si>
  <si>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</si>
  <si>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</si>
  <si>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</si>
  <si>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</si>
  <si>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</si>
  <si>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</si>
  <si>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</si>
  <si>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</si>
  <si>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</si>
  <si>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</si>
  <si>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</si>
  <si>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</si>
  <si>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</si>
  <si>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</si>
  <si>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</si>
  <si>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</si>
  <si>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</si>
  <si>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</si>
  <si>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</si>
  <si>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</si>
  <si>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</si>
  <si>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</si>
  <si>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</si>
  <si>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</si>
  <si>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</si>
  <si>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</si>
  <si>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</si>
  <si>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</si>
  <si>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</si>
  <si>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</si>
  <si>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</si>
  <si>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</si>
  <si>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</si>
  <si>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</si>
  <si>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</si>
  <si>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</si>
  <si>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</si>
  <si>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</si>
  <si>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</si>
  <si>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</si>
  <si>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</si>
  <si>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</si>
  <si>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</si>
  <si>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</si>
  <si>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</si>
  <si>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</si>
  <si>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</si>
  <si>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</si>
  <si>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</si>
  <si>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</si>
  <si>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</si>
  <si>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</si>
  <si>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</si>
  <si>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</si>
  <si>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</si>
  <si>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</si>
  <si>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</si>
  <si>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</si>
  <si>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</si>
  <si>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</si>
  <si>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</si>
  <si>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</si>
  <si>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</si>
  <si>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</si>
  <si>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</si>
  <si>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</si>
  <si>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</si>
  <si>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</si>
  <si>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</si>
  <si>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</si>
  <si>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</si>
  <si>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</si>
  <si>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</si>
  <si>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</si>
  <si>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</si>
  <si>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</si>
  <si>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</si>
  <si>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</si>
  <si>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</si>
  <si>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</si>
  <si>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</si>
  <si>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</si>
  <si>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</si>
  <si>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</si>
  <si>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</si>
  <si>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</si>
  <si>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</si>
  <si>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</si>
  <si>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</si>
  <si>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</si>
  <si>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</si>
  <si>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01.07</t>
  </si>
  <si>
    <t>июнь</t>
  </si>
  <si>
    <t xml:space="preserve">                    за    июнь  2015 г.</t>
  </si>
  <si>
    <t>ремонт кровли (кв.9)</t>
  </si>
  <si>
    <t>пена</t>
  </si>
  <si>
    <t>4шт</t>
  </si>
  <si>
    <t>шифер</t>
  </si>
  <si>
    <t>15 л.</t>
  </si>
  <si>
    <t>плинтус</t>
  </si>
  <si>
    <t>15мп</t>
  </si>
  <si>
    <t>гвозди</t>
  </si>
  <si>
    <t>4кг</t>
  </si>
  <si>
    <t>тес</t>
  </si>
  <si>
    <t>0,5м3</t>
  </si>
  <si>
    <t>ремонт потолка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</si>
</sst>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L34" sqref="L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2.84</v>
      </c>
      <c r="M6" s="47">
        <f>L6*114.3*1.202</f>
        <v>390.18362399999995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5613.92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4495.75</v>
      </c>
      <c r="J17" s="15" t="s">
        <v>57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0.8008218855986547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4495.75</v>
      </c>
      <c r="J20" s="20"/>
      <c r="K20" s="27" t="s">
        <v>61</v>
      </c>
      <c r="L20" s="28">
        <f>SUM(L6:L19)</f>
        <v>2.84</v>
      </c>
      <c r="M20" s="34">
        <f>SUM(M6:M19)</f>
        <v>390.18362399999995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15.8</v>
      </c>
      <c r="M24" s="33">
        <f>L24*114.3*1.202</f>
        <v>2170.73988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 t="s">
        <v>108</v>
      </c>
      <c r="L25" s="25">
        <v>2.9</v>
      </c>
      <c r="M25" s="33">
        <f>L25*114.3*1.202</f>
        <v>398.42693999999995</v>
      </c>
    </row>
    <row r="26" spans="1:13" ht="12.75">
      <c r="A26" s="6" t="s">
        <v>19</v>
      </c>
      <c r="J26" s="20"/>
      <c r="K26" s="30" t="s">
        <v>61</v>
      </c>
      <c r="L26" s="28">
        <f>SUM(L24:L24)</f>
        <v>15.8</v>
      </c>
      <c r="M26" s="34">
        <f>SUM(M24:M25)</f>
        <v>2569.16682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0.86</v>
      </c>
      <c r="E30" t="s">
        <v>18</v>
      </c>
      <c r="F30" s="11">
        <f>E7*D30</f>
        <v>493.296</v>
      </c>
      <c r="J30" s="20">
        <v>1</v>
      </c>
      <c r="K30" s="20" t="s">
        <v>98</v>
      </c>
      <c r="L30" s="25" t="s">
        <v>99</v>
      </c>
      <c r="M30" s="25">
        <v>840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 t="s">
        <v>100</v>
      </c>
      <c r="L31" s="25" t="s">
        <v>101</v>
      </c>
      <c r="M31" s="25">
        <v>3900</v>
      </c>
    </row>
    <row r="32" spans="1:13" ht="12.75">
      <c r="A32" s="4" t="s">
        <v>21</v>
      </c>
      <c r="B32" s="10"/>
      <c r="C32" s="10"/>
      <c r="F32" s="32">
        <f>SUM(F30:F31)</f>
        <v>493.296</v>
      </c>
      <c r="J32" s="20">
        <v>3</v>
      </c>
      <c r="K32" s="20" t="s">
        <v>102</v>
      </c>
      <c r="L32" s="25" t="s">
        <v>103</v>
      </c>
      <c r="M32" s="25">
        <v>1260</v>
      </c>
    </row>
    <row r="33" spans="1:13" ht="12.75">
      <c r="A33" s="4" t="s">
        <v>22</v>
      </c>
      <c r="B33" s="4"/>
      <c r="J33" s="20">
        <v>4</v>
      </c>
      <c r="K33" s="20" t="s">
        <v>104</v>
      </c>
      <c r="L33" s="25" t="s">
        <v>105</v>
      </c>
      <c r="M33" s="25">
        <v>262.2</v>
      </c>
    </row>
    <row r="34" spans="1:13" ht="12.75">
      <c r="A34" t="s">
        <v>23</v>
      </c>
      <c r="C34">
        <v>0</v>
      </c>
      <c r="D34">
        <v>218869.7</v>
      </c>
      <c r="E34">
        <v>573.6</v>
      </c>
      <c r="F34" s="35">
        <f>C34/D34*E34</f>
        <v>0</v>
      </c>
      <c r="J34" s="20">
        <v>5</v>
      </c>
      <c r="K34" s="20" t="s">
        <v>106</v>
      </c>
      <c r="L34" s="25" t="s">
        <v>107</v>
      </c>
      <c r="M34" s="25">
        <v>2000</v>
      </c>
    </row>
    <row r="35" spans="1:13" ht="12.75">
      <c r="A35" t="s">
        <v>24</v>
      </c>
      <c r="F35" s="35">
        <f>M20</f>
        <v>390.18362399999995</v>
      </c>
      <c r="J35" s="20"/>
      <c r="K35" s="20"/>
      <c r="L35" s="31" t="s">
        <v>68</v>
      </c>
      <c r="M35" s="34">
        <f>SUM(M30:M34)</f>
        <v>8262.2</v>
      </c>
    </row>
    <row r="36" spans="1:6" ht="12.75">
      <c r="A36" t="s">
        <v>25</v>
      </c>
      <c r="F36" s="11">
        <f>M26</f>
        <v>2569.16682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8262.2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0.44</v>
      </c>
      <c r="E41" t="s">
        <v>18</v>
      </c>
      <c r="F41" s="11">
        <f>B41*D41</f>
        <v>252.38400000000001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11473.934444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0.18</v>
      </c>
      <c r="E45" t="s">
        <v>18</v>
      </c>
      <c r="F45" s="11">
        <f>B45*D45</f>
        <v>103.248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1.06</v>
      </c>
      <c r="E48" t="s">
        <v>18</v>
      </c>
      <c r="F48" s="11">
        <f>B48*D48</f>
        <v>608.0160000000001</v>
      </c>
    </row>
    <row r="49" spans="1:6" ht="12.75">
      <c r="A49" s="4" t="s">
        <v>33</v>
      </c>
      <c r="F49" s="32">
        <f>F45+F48</f>
        <v>711.2640000000001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1.67</v>
      </c>
      <c r="E52" t="s">
        <v>18</v>
      </c>
      <c r="F52" s="11">
        <f>B52*D52</f>
        <v>957.912</v>
      </c>
    </row>
    <row r="53" spans="1:6" ht="12.75">
      <c r="A53" s="4" t="s">
        <v>35</v>
      </c>
      <c r="F53" s="32">
        <f>SUM(F52)</f>
        <v>957.912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14792.726444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857.978133752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15650.704577752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</row>
    <row r="59" spans="1:6" ht="12.75">
      <c r="A59" s="13"/>
      <c r="B59" s="39">
        <v>42156</v>
      </c>
      <c r="C59" s="40">
        <v>-6496</v>
      </c>
      <c r="D59" s="42">
        <f>F20</f>
        <v>4495.75</v>
      </c>
      <c r="E59" s="42">
        <f>F57</f>
        <v>15650.704577752</v>
      </c>
      <c r="F59" s="43">
        <f>C59+D59-E59</f>
        <v>-17650.954577752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2015-08-21T10:27:52Z</dcterms:modified>
  <cp:category/>
  <cp:version/>
  <cp:contentType/>
  <cp:contentStatus/>
</cp:coreProperties>
</file>