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<sst xmlns="http://schemas.openxmlformats.org/spreadsheetml/2006/main" count="130" uniqueCount="105">
  <si>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</si>
  <si>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</si>
  <si>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</si>
  <si>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</si>
  <si>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</si>
  <si>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</si>
  <si>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</si>
  <si>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</si>
  <si>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</si>
  <si>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</si>
  <si>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</si>
  <si>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</si>
  <si>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</si>
  <si>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</si>
  <si>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</si>
  <si>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</si>
  <si>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</si>
  <si>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</si>
  <si>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</si>
  <si>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</si>
  <si>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</si>
  <si>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</si>
  <si>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</si>
  <si>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</si>
  <si>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</si>
  <si>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</si>
  <si>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</si>
  <si>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</si>
  <si>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</si>
  <si>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</si>
  <si>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</si>
  <si>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</si>
  <si>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</si>
  <si>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</si>
  <si>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</si>
  <si>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</si>
  <si>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</si>
  <si>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</si>
  <si>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</si>
  <si>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</si>
  <si>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</si>
  <si>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</si>
  <si>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</si>
  <si>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</si>
  <si>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</si>
  <si>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</si>
  <si>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</si>
  <si>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</si>
  <si>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</si>
  <si>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</si>
  <si>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</si>
  <si>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</si>
  <si>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</si>
  <si>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</si>
  <si>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</si>
  <si>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</si>
  <si>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</si>
  <si>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</si>
  <si>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</si>
  <si>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</si>
  <si>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</si>
  <si>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</si>
  <si>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</si>
  <si>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</si>
  <si>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</si>
  <si>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</si>
  <si>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</si>
  <si>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</si>
  <si>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</si>
  <si>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</si>
  <si>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</si>
  <si>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</si>
  <si>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</si>
  <si>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</si>
  <si>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</si>
  <si>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</si>
  <si>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</si>
  <si>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</si>
  <si>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</si>
  <si>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</si>
  <si>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</si>
  <si>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</si>
  <si>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</si>
  <si>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</si>
  <si>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</si>
  <si>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</si>
  <si>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</si>
  <si>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</si>
  <si>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</si>
  <si>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</si>
  <si>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</si>
  <si>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</si>
  <si>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</si>
  <si>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01.05</t>
  </si>
  <si>
    <t>апрель</t>
  </si>
  <si>
    <t xml:space="preserve">                    за   апрель   2015 г.</t>
  </si>
  <si>
    <t>0,3 ставки</t>
  </si>
  <si>
    <t>смена вентиля Д 25 (1шт) т.п.</t>
  </si>
  <si>
    <t>смена обратного клапана (1шт) т.п.</t>
  </si>
  <si>
    <t>обратный клапан</t>
  </si>
  <si>
    <t>1шт</t>
  </si>
  <si>
    <t>вентиль Д25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</si>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</sst>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/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3.72</v>
      </c>
      <c r="M11" s="35">
        <f t="shared" si="0"/>
        <v>511.085592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89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8.13</v>
      </c>
      <c r="M14" s="35">
        <f t="shared" si="0"/>
        <v>1116.969318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55</v>
      </c>
      <c r="K16" s="26" t="s">
        <v>56</v>
      </c>
      <c r="L16" s="21"/>
      <c r="M16" s="35">
        <f t="shared" si="0"/>
        <v>0</v>
      </c>
    </row>
    <row r="17" spans="1:13" ht="12.75">
      <c r="A17" t="s">
        <v>10</v>
      </c>
      <c r="F17" s="5">
        <v>39527.54</v>
      </c>
      <c r="J17" s="15" t="s">
        <v>57</v>
      </c>
      <c r="K17" s="26" t="s">
        <v>91</v>
      </c>
      <c r="L17" s="21">
        <v>12.5</v>
      </c>
      <c r="M17" s="35">
        <f t="shared" si="0"/>
        <v>1717.3574999999998</v>
      </c>
    </row>
    <row r="18" spans="2:13" ht="12.75">
      <c r="B18" t="s">
        <v>11</v>
      </c>
      <c r="F18" s="9">
        <f>F17/F16</f>
        <v>0.9735638669811755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86</v>
      </c>
      <c r="F19" s="5">
        <v>1146.46</v>
      </c>
      <c r="J19" s="16" t="s">
        <v>90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40674</v>
      </c>
      <c r="J20" s="20"/>
      <c r="K20" s="27" t="s">
        <v>61</v>
      </c>
      <c r="L20" s="28">
        <f>SUM(L6:L19)</f>
        <v>30.82</v>
      </c>
      <c r="M20" s="34">
        <f>SUM(M6:M19)</f>
        <v>4234.316652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35">
        <v>0.8</v>
      </c>
      <c r="M24" s="33">
        <f>L24*114.3*1.202*1.15</f>
        <v>126.39751199999998</v>
      </c>
    </row>
    <row r="25" spans="1:13" ht="12.75">
      <c r="A25" t="s">
        <v>15</v>
      </c>
      <c r="D25" t="s">
        <v>79</v>
      </c>
      <c r="F25" s="11">
        <v>4625.3</v>
      </c>
      <c r="J25" s="20">
        <v>2</v>
      </c>
      <c r="K25" s="20" t="s">
        <v>97</v>
      </c>
      <c r="L25" s="35">
        <v>0.81</v>
      </c>
      <c r="M25" s="33">
        <f>L25*114.3*1.202*1.15</f>
        <v>127.97748089999997</v>
      </c>
    </row>
    <row r="26" spans="1:13" ht="12.75">
      <c r="A26" s="6" t="s">
        <v>18</v>
      </c>
      <c r="D26" t="s">
        <v>96</v>
      </c>
      <c r="F26" s="5">
        <v>2884.8</v>
      </c>
      <c r="J26" s="20">
        <v>3</v>
      </c>
      <c r="K26" s="49" t="s">
        <v>102</v>
      </c>
      <c r="L26" s="50">
        <v>0.28</v>
      </c>
      <c r="M26" s="33">
        <f aca="true" t="shared" si="1" ref="M26:M37">L26*114.3*1.202*1.15</f>
        <v>44.2391292</v>
      </c>
    </row>
    <row r="27" spans="1:13" ht="12.75">
      <c r="A27" s="6" t="s">
        <v>92</v>
      </c>
      <c r="F27" s="5">
        <v>240.4</v>
      </c>
      <c r="J27" s="20">
        <v>4</v>
      </c>
      <c r="K27" s="49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7750.5</v>
      </c>
      <c r="J28" s="20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1.16</v>
      </c>
      <c r="E30" t="s">
        <v>17</v>
      </c>
      <c r="F30" s="11">
        <f>E7*D30</f>
        <v>4020.0959999999995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4020.0959999999995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3465.6</v>
      </c>
      <c r="F34" s="36">
        <f>C34/D34*E34</f>
        <v>2559.1997065313203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4234.316652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298.6141220999999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441.8</v>
      </c>
      <c r="J38" s="20"/>
      <c r="K38" s="30" t="s">
        <v>61</v>
      </c>
      <c r="L38" s="34">
        <f>SUM(L24:L37)</f>
        <v>1.8900000000000001</v>
      </c>
      <c r="M38" s="34">
        <f>SUM(M24:M37)</f>
        <v>298.6141220999999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0.42</v>
      </c>
      <c r="E41" t="s">
        <v>17</v>
      </c>
      <c r="F41" s="11">
        <f>B41*D41</f>
        <v>1455.552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82</v>
      </c>
      <c r="B42" s="47"/>
      <c r="C42" s="47"/>
      <c r="D42" s="48"/>
      <c r="E42" s="47"/>
      <c r="F42" s="48">
        <v>0</v>
      </c>
      <c r="J42" s="20">
        <v>1</v>
      </c>
      <c r="K42" s="20" t="s">
        <v>99</v>
      </c>
      <c r="L42" s="25" t="s">
        <v>100</v>
      </c>
      <c r="M42" s="25">
        <v>70</v>
      </c>
    </row>
    <row r="43" spans="1:13" ht="12.75">
      <c r="A43" s="4" t="s">
        <v>28</v>
      </c>
      <c r="B43" s="10"/>
      <c r="C43" s="10"/>
      <c r="F43" s="32">
        <f>SUM(F34:F42)</f>
        <v>8989.48248063132</v>
      </c>
      <c r="J43" s="20">
        <v>2</v>
      </c>
      <c r="K43" s="20" t="s">
        <v>101</v>
      </c>
      <c r="L43" s="25" t="s">
        <v>100</v>
      </c>
      <c r="M43" s="25">
        <v>325</v>
      </c>
    </row>
    <row r="44" spans="1:13" ht="12.75">
      <c r="A44" s="4" t="s">
        <v>29</v>
      </c>
      <c r="J44" s="20">
        <v>3</v>
      </c>
      <c r="K44" s="20" t="s">
        <v>103</v>
      </c>
      <c r="L44" s="25" t="s">
        <v>104</v>
      </c>
      <c r="M44" s="25">
        <v>46.8</v>
      </c>
    </row>
    <row r="45" spans="1:13" ht="12.75">
      <c r="A45" t="s">
        <v>30</v>
      </c>
      <c r="B45">
        <v>3465.6</v>
      </c>
      <c r="C45" t="s">
        <v>70</v>
      </c>
      <c r="D45" s="5">
        <v>0.22</v>
      </c>
      <c r="E45" t="s">
        <v>17</v>
      </c>
      <c r="F45" s="11">
        <f>B45*D45</f>
        <v>762.432</v>
      </c>
      <c r="J45" s="20">
        <v>4</v>
      </c>
      <c r="K45" s="20"/>
      <c r="L45" s="25"/>
      <c r="M45" s="25"/>
    </row>
    <row r="46" spans="1:13" ht="12.75">
      <c r="A46" t="s">
        <v>31</v>
      </c>
      <c r="J46" s="20">
        <v>5</v>
      </c>
      <c r="K46" s="20"/>
      <c r="L46" s="25"/>
      <c r="M46" s="25"/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1.05</v>
      </c>
      <c r="E48" t="s">
        <v>17</v>
      </c>
      <c r="F48" s="11">
        <f>B48*D48</f>
        <v>3638.88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4401.312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1.92</v>
      </c>
      <c r="E52" t="s">
        <v>17</v>
      </c>
      <c r="F52" s="11">
        <f>B52*D52</f>
        <v>6653.951999999999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6653.951999999999</v>
      </c>
      <c r="J53" s="20">
        <v>12</v>
      </c>
      <c r="K53" s="20"/>
      <c r="L53" s="25"/>
      <c r="M53" s="25"/>
    </row>
    <row r="54" spans="1:13" ht="12.75">
      <c r="A54" s="52" t="s">
        <v>85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31815.34248063132</v>
      </c>
      <c r="J55" s="20">
        <v>14</v>
      </c>
      <c r="K55" s="20"/>
      <c r="L55" s="25"/>
      <c r="M55" s="25"/>
    </row>
    <row r="56" spans="1:13" ht="12.75">
      <c r="A56" s="1" t="s">
        <v>83</v>
      </c>
      <c r="B56" s="38"/>
      <c r="C56" s="38">
        <v>0.058</v>
      </c>
      <c r="D56" s="1"/>
      <c r="E56" s="1"/>
      <c r="F56" s="32">
        <f>F55*5.8%</f>
        <v>1845.2898638766164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33660.63234450793</v>
      </c>
      <c r="J57" s="20"/>
      <c r="K57" s="20"/>
      <c r="L57" s="31" t="s">
        <v>68</v>
      </c>
      <c r="M57" s="34">
        <f>SUM(M42:M56)</f>
        <v>441.8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93</v>
      </c>
    </row>
    <row r="59" spans="1:6" ht="12.75">
      <c r="A59" s="13"/>
      <c r="B59" s="41">
        <v>42095</v>
      </c>
      <c r="C59" s="42">
        <v>9457</v>
      </c>
      <c r="D59" s="44">
        <f>F20</f>
        <v>40674</v>
      </c>
      <c r="E59" s="44">
        <f>F57</f>
        <v>33660.63234450793</v>
      </c>
      <c r="F59" s="45">
        <f>C59+D59-E59</f>
        <v>16470.367655492068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2014-02-26T08:31:57Z</cp:lastPrinted>
  <dcterms:created xsi:type="dcterms:W3CDTF">2008-08-18T07:30:19Z</dcterms:created>
  <dcterms:modified xsi:type="dcterms:W3CDTF">2015-06-09T18:02:52Z</dcterms:modified>
  <cp:category/>
  <cp:version/>
  <cp:contentType/>
  <cp:contentStatus/>
</cp:coreProperties>
</file>