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<sst xmlns="http://schemas.openxmlformats.org/spreadsheetml/2006/main" count="123" uniqueCount="99">
  <si>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</si>
  <si>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</si>
  <si>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</si>
  <si>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</si>
  <si>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</si>
  <si>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</si>
  <si>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</si>
  <si>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</si>
  <si>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</si>
  <si>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</si>
  <si>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</si>
  <si>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</si>
  <si>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</si>
  <si>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</si>
  <si>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</si>
  <si>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</si>
  <si>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</si>
  <si>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</si>
  <si>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</si>
  <si>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</si>
  <si>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</si>
  <si>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</si>
  <si>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</si>
  <si>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</si>
  <si>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</si>
  <si>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</si>
  <si>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</si>
  <si>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</si>
  <si>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</si>
  <si>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</si>
  <si>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</si>
  <si>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</si>
  <si>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</si>
  <si>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</si>
  <si>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</si>
  <si>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</si>
  <si>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</si>
  <si>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</si>
  <si>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</si>
  <si>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</si>
  <si>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</si>
  <si>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</si>
  <si>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</si>
  <si>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</si>
  <si>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</si>
  <si>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</si>
  <si>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</si>
  <si>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</si>
  <si>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</si>
  <si>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</si>
  <si>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</si>
  <si>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</si>
  <si>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</si>
  <si>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</si>
  <si>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</si>
  <si>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</si>
  <si>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</si>
  <si>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</si>
  <si>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</si>
  <si>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</si>
  <si>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</si>
  <si>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</si>
  <si>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</si>
  <si>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</si>
  <si>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</si>
  <si>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</si>
  <si>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</si>
  <si>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</si>
  <si>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</si>
  <si>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</si>
  <si>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</si>
  <si>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</si>
  <si>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</si>
  <si>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</si>
  <si>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</si>
  <si>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</si>
  <si>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</si>
  <si>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</si>
  <si>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</si>
  <si>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</si>
  <si>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</si>
  <si>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</si>
  <si>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</si>
  <si>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</si>
  <si>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</si>
  <si>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</si>
  <si>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</si>
  <si>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</si>
  <si>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</si>
  <si>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</si>
  <si>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</si>
  <si>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</si>
  <si>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</si>
  <si>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ост.на 01.04.</t>
  </si>
  <si>
    <t>март</t>
  </si>
  <si>
    <t xml:space="preserve">                    за    март  2015 г.</t>
  </si>
  <si>
    <t xml:space="preserve">смена ламп (16шт) </t>
  </si>
  <si>
    <t>лампа</t>
  </si>
  <si>
    <t>16шт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</si>
</sst>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95</v>
      </c>
    </row>
    <row r="3" spans="2:13" ht="12.75">
      <c r="B3" s="1" t="s">
        <v>77</v>
      </c>
      <c r="C3" s="8" t="s">
        <v>94</v>
      </c>
      <c r="D3" s="8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4.98</v>
      </c>
      <c r="M11" s="53">
        <f t="shared" si="0"/>
        <v>684.195228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90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/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53</v>
      </c>
      <c r="K16" s="26" t="s">
        <v>54</v>
      </c>
      <c r="L16" s="21"/>
      <c r="M16" s="53">
        <f t="shared" si="0"/>
        <v>0</v>
      </c>
    </row>
    <row r="17" spans="1:13" ht="12.75">
      <c r="A17" t="s">
        <v>10</v>
      </c>
      <c r="F17" s="5">
        <v>52740.39</v>
      </c>
      <c r="J17" s="15" t="s">
        <v>55</v>
      </c>
      <c r="K17" s="26" t="s">
        <v>92</v>
      </c>
      <c r="L17" s="21"/>
      <c r="M17" s="53">
        <f t="shared" si="0"/>
        <v>0</v>
      </c>
    </row>
    <row r="18" spans="2:13" ht="12.75">
      <c r="B18" t="s">
        <v>11</v>
      </c>
      <c r="F18" s="9">
        <f>F17/F16</f>
        <v>1.0058907302533417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91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53886.85</v>
      </c>
      <c r="J20" s="20"/>
      <c r="K20" s="27" t="s">
        <v>59</v>
      </c>
      <c r="L20" s="28">
        <f>SUM(L6:L19)</f>
        <v>10.48</v>
      </c>
      <c r="M20" s="33">
        <f>SUM(M6:M19)</f>
        <v>1439.832528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1.12</v>
      </c>
      <c r="M24" s="51">
        <f>L24*114.3*1.202*1.15</f>
        <v>176.9565168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/>
      <c r="L25" s="50"/>
      <c r="M25" s="51">
        <f aca="true" t="shared" si="1" ref="M25:M34">L25*114.3*1.202*1.15</f>
        <v>0</v>
      </c>
    </row>
    <row r="26" spans="1:13" ht="12.75">
      <c r="A26" s="6" t="s">
        <v>87</v>
      </c>
      <c r="F26" s="5">
        <v>2339.09</v>
      </c>
      <c r="J26" s="20">
        <v>3</v>
      </c>
      <c r="K26" s="20"/>
      <c r="L26" s="25"/>
      <c r="M26" s="51">
        <f t="shared" si="1"/>
        <v>0</v>
      </c>
    </row>
    <row r="27" spans="1:13" ht="12.75">
      <c r="A27" s="6" t="s">
        <v>88</v>
      </c>
      <c r="F27" s="5">
        <v>0</v>
      </c>
      <c r="J27" s="20">
        <v>4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6675.42</v>
      </c>
      <c r="J28" s="20">
        <v>5</v>
      </c>
      <c r="K28" s="20"/>
      <c r="L28" s="25"/>
      <c r="M28" s="51">
        <f t="shared" si="1"/>
        <v>0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1.16</v>
      </c>
      <c r="E30" s="13" t="s">
        <v>17</v>
      </c>
      <c r="F30" s="11">
        <f>E7*D30</f>
        <v>5192.856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0.4</v>
      </c>
      <c r="E31" t="s">
        <v>17</v>
      </c>
      <c r="F31" s="11">
        <f>B31*D31</f>
        <v>498.40000000000003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5691.255999999999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>
        <v>166649</v>
      </c>
      <c r="D34">
        <v>219171.6</v>
      </c>
      <c r="E34">
        <v>4476.6</v>
      </c>
      <c r="F34" s="34">
        <f>C34/D34*E34</f>
        <v>3403.821085396101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1439.832528</v>
      </c>
      <c r="J35" s="20"/>
      <c r="K35" s="30" t="s">
        <v>59</v>
      </c>
      <c r="L35" s="28">
        <f>SUM(L24:L34)</f>
        <v>1.12</v>
      </c>
      <c r="M35" s="33">
        <f>SUM(M24:M34)</f>
        <v>176.9565168</v>
      </c>
    </row>
    <row r="36" spans="1:11" ht="12.75">
      <c r="A36" t="s">
        <v>23</v>
      </c>
      <c r="F36" s="11">
        <f>M35</f>
        <v>176.9565168</v>
      </c>
      <c r="K36" s="1" t="s">
        <v>63</v>
      </c>
    </row>
    <row r="37" spans="1:13" ht="12.75">
      <c r="A37" t="s">
        <v>75</v>
      </c>
      <c r="F37" s="5">
        <v>0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187.2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97</v>
      </c>
      <c r="L39" s="50" t="s">
        <v>98</v>
      </c>
      <c r="M39" s="50">
        <v>187.2</v>
      </c>
    </row>
    <row r="40" spans="1:13" ht="12.75">
      <c r="A40" t="s">
        <v>26</v>
      </c>
      <c r="F40" s="5"/>
      <c r="J40" s="20">
        <v>2</v>
      </c>
      <c r="K40" s="20"/>
      <c r="L40" s="25"/>
      <c r="M40" s="25"/>
    </row>
    <row r="41" spans="2:13" ht="12.75">
      <c r="B41">
        <v>4476.6</v>
      </c>
      <c r="C41" t="s">
        <v>16</v>
      </c>
      <c r="D41" s="11">
        <v>0.3</v>
      </c>
      <c r="E41" t="s">
        <v>17</v>
      </c>
      <c r="F41" s="11">
        <f>B41*D41</f>
        <v>1342.98</v>
      </c>
      <c r="J41" s="20">
        <v>3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6550.790130196101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0.21</v>
      </c>
      <c r="E45" t="s">
        <v>17</v>
      </c>
      <c r="F45" s="11">
        <f>B45*D45</f>
        <v>940.086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0.91</v>
      </c>
      <c r="E48" t="s">
        <v>17</v>
      </c>
      <c r="F48" s="11">
        <f>B48*D48</f>
        <v>4073.7060000000006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5013.792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2.06</v>
      </c>
      <c r="E52" t="s">
        <v>17</v>
      </c>
      <c r="F52" s="11">
        <f>B52*D52</f>
        <v>9221.796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9221.796</v>
      </c>
      <c r="J53" s="20"/>
      <c r="K53" s="20"/>
      <c r="L53" s="31" t="s">
        <v>66</v>
      </c>
      <c r="M53" s="33">
        <f>SUM(M39:M52)</f>
        <v>187.2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33153.054130196106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1922.877139551374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35075.93126974748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93</v>
      </c>
    </row>
    <row r="59" spans="1:6" ht="12.75">
      <c r="A59" s="13"/>
      <c r="B59" s="38">
        <v>42064</v>
      </c>
      <c r="C59" s="39">
        <v>236352</v>
      </c>
      <c r="D59" s="42">
        <f>F20</f>
        <v>53886.85</v>
      </c>
      <c r="E59" s="42">
        <f>F57</f>
        <v>35075.93126974748</v>
      </c>
      <c r="F59" s="43">
        <f>C59+D59-E59</f>
        <v>255162.91873025248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2011-12-24T17:13:25Z</cp:lastPrinted>
  <dcterms:created xsi:type="dcterms:W3CDTF">2008-08-18T07:30:19Z</dcterms:created>
  <dcterms:modified xsi:type="dcterms:W3CDTF">2015-05-15T11:15:47Z</dcterms:modified>
  <cp:category/>
  <cp:version/>
  <cp:contentType/>
  <cp:contentStatus/>
</cp:coreProperties>
</file>