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<sst xmlns="http://schemas.openxmlformats.org/spreadsheetml/2006/main" count="143" uniqueCount="115">
  <si>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</si>
  <si>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</si>
  <si>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</si>
  <si>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</si>
  <si>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</si>
  <si>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</si>
  <si>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</si>
  <si>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</si>
  <si>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</si>
  <si>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</si>
  <si>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</si>
  <si>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</si>
  <si>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</si>
  <si>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</si>
  <si>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</si>
  <si>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</si>
  <si>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</si>
  <si>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</si>
  <si>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</si>
  <si>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</si>
  <si>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</si>
  <si>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</si>
  <si>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</si>
  <si>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</si>
  <si>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</si>
  <si>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</si>
  <si>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</si>
  <si>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</si>
  <si>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</si>
  <si>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</si>
  <si>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</si>
  <si>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</si>
  <si>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</si>
  <si>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</si>
  <si>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</si>
  <si>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</si>
  <si>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</si>
  <si>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</si>
  <si>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</si>
  <si>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</si>
  <si>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</si>
  <si>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</si>
  <si>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</si>
  <si>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</si>
  <si>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</si>
  <si>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</si>
  <si>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</si>
  <si>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</si>
  <si>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</si>
  <si>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</si>
  <si>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</si>
  <si>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</si>
  <si>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</si>
  <si>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</si>
  <si>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</si>
  <si>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</si>
  <si>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</si>
  <si>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</si>
  <si>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</si>
  <si>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</si>
  <si>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</si>
  <si>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</si>
  <si>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</si>
  <si>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</si>
  <si>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</si>
  <si>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</si>
  <si>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</si>
  <si>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</si>
  <si>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</si>
  <si>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</si>
  <si>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</si>
  <si>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</si>
  <si>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</si>
  <si>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</si>
  <si>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</si>
  <si>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</si>
  <si>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</si>
  <si>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</si>
  <si>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</si>
  <si>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</si>
  <si>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</si>
  <si>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</si>
  <si>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</si>
  <si>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</si>
  <si>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</si>
  <si>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</si>
  <si>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</si>
  <si>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</si>
  <si>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</si>
  <si>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</si>
  <si>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</si>
  <si>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</si>
  <si>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  Премия</t>
  </si>
  <si>
    <t>0,25 ставки</t>
  </si>
  <si>
    <t>ост.на 01.08.</t>
  </si>
  <si>
    <t>июль</t>
  </si>
  <si>
    <t xml:space="preserve">                    за  июль   2015 г.</t>
  </si>
  <si>
    <t>прочистка канализации п-д 3</t>
  </si>
  <si>
    <t>смена труб д 25 (2мп) кв.86</t>
  </si>
  <si>
    <t>смена вентиля Д 20 (1шт) кв. 86</t>
  </si>
  <si>
    <t xml:space="preserve">"Гебо" </t>
  </si>
  <si>
    <t>2шт</t>
  </si>
  <si>
    <t>труба д 25</t>
  </si>
  <si>
    <t>2мп</t>
  </si>
  <si>
    <t>тройник</t>
  </si>
  <si>
    <t>1шт</t>
  </si>
  <si>
    <t>муфта разъемная</t>
  </si>
  <si>
    <t>муфта неразъемная</t>
  </si>
  <si>
    <t>вентиль д 20</t>
  </si>
  <si>
    <t>муфта 20</t>
  </si>
  <si>
    <t>Промывка, опрессовка системы отопления</t>
  </si>
  <si>
    <t>Демонтаж, монтаж эл.узла при смене сопла (1шт)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</si>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</sst>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8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M49" sqref="M4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0</v>
      </c>
      <c r="M6" s="45">
        <f>L6*114.3*1.202</f>
        <v>0</v>
      </c>
    </row>
    <row r="7" spans="1:13" ht="12.75">
      <c r="A7" t="s">
        <v>2</v>
      </c>
      <c r="E7">
        <v>2803</v>
      </c>
      <c r="F7" t="s">
        <v>70</v>
      </c>
      <c r="J7" s="14">
        <v>2</v>
      </c>
      <c r="K7" s="14" t="s">
        <v>47</v>
      </c>
      <c r="L7" s="14"/>
      <c r="M7" s="45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/>
      <c r="M8" s="4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5">
        <f t="shared" si="0"/>
        <v>0</v>
      </c>
    </row>
    <row r="10" spans="1:13" ht="12.75">
      <c r="A10" t="s">
        <v>5</v>
      </c>
      <c r="E10">
        <v>1212.5</v>
      </c>
      <c r="F10" t="s">
        <v>70</v>
      </c>
      <c r="J10" s="15">
        <v>3</v>
      </c>
      <c r="K10" s="24" t="s">
        <v>50</v>
      </c>
      <c r="L10" s="21"/>
      <c r="M10" s="45">
        <f t="shared" si="0"/>
        <v>0</v>
      </c>
    </row>
    <row r="11" spans="1:13" ht="12.75">
      <c r="A11" t="s">
        <v>6</v>
      </c>
      <c r="E11">
        <v>3245</v>
      </c>
      <c r="F11" t="s">
        <v>70</v>
      </c>
      <c r="J11" s="16"/>
      <c r="K11" s="18" t="s">
        <v>52</v>
      </c>
      <c r="L11" s="23"/>
      <c r="M11" s="45">
        <f t="shared" si="0"/>
        <v>0</v>
      </c>
    </row>
    <row r="12" spans="1:13" ht="12.75">
      <c r="A12" t="s">
        <v>7</v>
      </c>
      <c r="E12">
        <v>381</v>
      </c>
      <c r="F12" t="s">
        <v>70</v>
      </c>
      <c r="J12" s="14">
        <v>4</v>
      </c>
      <c r="K12" s="17" t="s">
        <v>51</v>
      </c>
      <c r="L12" s="22"/>
      <c r="M12" s="45">
        <f t="shared" si="0"/>
        <v>0</v>
      </c>
    </row>
    <row r="13" spans="10:13" ht="12.75">
      <c r="J13" s="16"/>
      <c r="K13" s="18" t="s">
        <v>89</v>
      </c>
      <c r="L13" s="23"/>
      <c r="M13" s="45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54</v>
      </c>
      <c r="L15" s="22"/>
      <c r="M15" s="45">
        <f t="shared" si="0"/>
        <v>0</v>
      </c>
    </row>
    <row r="16" spans="1:13" ht="12.75">
      <c r="A16" s="2" t="s">
        <v>9</v>
      </c>
      <c r="F16" s="11">
        <v>36122.59</v>
      </c>
      <c r="J16" s="15" t="s">
        <v>55</v>
      </c>
      <c r="K16" s="26" t="s">
        <v>56</v>
      </c>
      <c r="L16" s="21"/>
      <c r="M16" s="45">
        <f t="shared" si="0"/>
        <v>0</v>
      </c>
    </row>
    <row r="17" spans="1:13" ht="12.75">
      <c r="A17" t="s">
        <v>10</v>
      </c>
      <c r="F17" s="5">
        <v>25623.99</v>
      </c>
      <c r="J17" s="15" t="s">
        <v>57</v>
      </c>
      <c r="K17" s="26" t="s">
        <v>91</v>
      </c>
      <c r="L17" s="21">
        <v>15</v>
      </c>
      <c r="M17" s="45">
        <f t="shared" si="0"/>
        <v>2060.8289999999997</v>
      </c>
    </row>
    <row r="18" spans="2:13" ht="12.75">
      <c r="B18" t="s">
        <v>11</v>
      </c>
      <c r="F18" s="9">
        <f>F17/F16</f>
        <v>0.7093619255983584</v>
      </c>
      <c r="J18" s="15" t="s">
        <v>59</v>
      </c>
      <c r="K18" s="26" t="s">
        <v>58</v>
      </c>
      <c r="L18" s="21">
        <v>1.35</v>
      </c>
      <c r="M18" s="45">
        <f t="shared" si="0"/>
        <v>185.47461</v>
      </c>
    </row>
    <row r="19" spans="1:13" ht="12.75">
      <c r="A19" t="s">
        <v>85</v>
      </c>
      <c r="F19" s="5">
        <v>1146.46</v>
      </c>
      <c r="J19" s="16" t="s">
        <v>90</v>
      </c>
      <c r="K19" s="18" t="s">
        <v>60</v>
      </c>
      <c r="L19" s="23">
        <v>0.5</v>
      </c>
      <c r="M19" s="4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26770.45</v>
      </c>
      <c r="J20" s="20"/>
      <c r="K20" s="27" t="s">
        <v>61</v>
      </c>
      <c r="L20" s="28">
        <f>SUM(L6:L19)</f>
        <v>16.85</v>
      </c>
      <c r="M20" s="34">
        <f>SUM(M6:M19)</f>
        <v>2314.99791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D25" t="s">
        <v>79</v>
      </c>
      <c r="F25" s="11">
        <v>5781.62</v>
      </c>
      <c r="J25" s="20">
        <v>2</v>
      </c>
      <c r="K25" s="20" t="s">
        <v>98</v>
      </c>
      <c r="L25" s="25">
        <v>2.99</v>
      </c>
      <c r="M25" s="33">
        <f aca="true" t="shared" si="1" ref="M25:M37">L25*114.3*1.202*1.15</f>
        <v>472.4107011</v>
      </c>
    </row>
    <row r="26" spans="1:13" ht="12.75">
      <c r="A26" s="6" t="s">
        <v>18</v>
      </c>
      <c r="D26" t="s">
        <v>93</v>
      </c>
      <c r="F26" s="5">
        <v>2592</v>
      </c>
      <c r="J26" s="20">
        <v>3</v>
      </c>
      <c r="K26" s="20" t="s">
        <v>99</v>
      </c>
      <c r="L26" s="25">
        <v>0.81</v>
      </c>
      <c r="M26" s="33">
        <f t="shared" si="1"/>
        <v>127.97748089999997</v>
      </c>
    </row>
    <row r="27" spans="1:13" ht="12.75">
      <c r="A27" s="6" t="s">
        <v>92</v>
      </c>
      <c r="F27" s="5">
        <v>0</v>
      </c>
      <c r="J27" s="20">
        <v>4</v>
      </c>
      <c r="K27" s="20" t="s">
        <v>110</v>
      </c>
      <c r="L27" s="25">
        <v>101.74</v>
      </c>
      <c r="M27" s="33">
        <f t="shared" si="1"/>
        <v>16074.603588599997</v>
      </c>
    </row>
    <row r="28" spans="1:13" ht="12.75">
      <c r="A28" s="4" t="s">
        <v>37</v>
      </c>
      <c r="F28" s="32">
        <f>F25+F26+F27</f>
        <v>8373.619999999999</v>
      </c>
      <c r="J28" s="20">
        <v>5</v>
      </c>
      <c r="K28" s="20" t="s">
        <v>111</v>
      </c>
      <c r="L28" s="25">
        <v>3.12</v>
      </c>
      <c r="M28" s="33">
        <f t="shared" si="1"/>
        <v>492.95029679999993</v>
      </c>
    </row>
    <row r="29" spans="1:13" ht="12.75">
      <c r="A29" s="4" t="s">
        <v>19</v>
      </c>
      <c r="J29" s="20">
        <v>6</v>
      </c>
      <c r="K29" s="20" t="s">
        <v>112</v>
      </c>
      <c r="L29" s="25">
        <v>0.28</v>
      </c>
      <c r="M29" s="33">
        <f t="shared" si="1"/>
        <v>44.2391292</v>
      </c>
    </row>
    <row r="30" spans="1:13" ht="12.75">
      <c r="A30" t="s">
        <v>81</v>
      </c>
      <c r="D30" s="5">
        <v>2.32</v>
      </c>
      <c r="E30" t="s">
        <v>17</v>
      </c>
      <c r="F30" s="11">
        <f>E7*D30</f>
        <v>6502.959999999999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6502.959999999999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 s="50">
        <v>328841</v>
      </c>
      <c r="D34">
        <v>219171.6</v>
      </c>
      <c r="E34">
        <v>2803</v>
      </c>
      <c r="F34" s="35">
        <f>C34/D34*E34</f>
        <v>4205.569165895581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2314.99791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M38</f>
        <v>17975.306175299997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0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M61</f>
        <v>1894.18</v>
      </c>
      <c r="J38" s="20"/>
      <c r="K38" s="30" t="s">
        <v>61</v>
      </c>
      <c r="L38" s="28">
        <f>SUM(L24:L37)</f>
        <v>113.77</v>
      </c>
      <c r="M38" s="34">
        <f>SUM(M24:M37)</f>
        <v>17975.306175299997</v>
      </c>
    </row>
    <row r="39" spans="1:11" ht="12.75">
      <c r="A39" t="s">
        <v>26</v>
      </c>
      <c r="K39" s="1" t="s">
        <v>65</v>
      </c>
    </row>
    <row r="40" spans="1:13" ht="12.75">
      <c r="A40" t="s">
        <v>27</v>
      </c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2803</v>
      </c>
      <c r="C41" t="s">
        <v>16</v>
      </c>
      <c r="D41" s="11">
        <v>0.39</v>
      </c>
      <c r="E41" t="s">
        <v>17</v>
      </c>
      <c r="F41" s="11">
        <f>B41*D41</f>
        <v>1093.17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4" t="s">
        <v>28</v>
      </c>
      <c r="B42" s="10"/>
      <c r="C42" s="10"/>
      <c r="F42" s="32">
        <f>SUM(F34:F41)</f>
        <v>27483.22325119558</v>
      </c>
      <c r="J42" s="20">
        <v>1</v>
      </c>
      <c r="K42" s="20" t="s">
        <v>100</v>
      </c>
      <c r="L42" s="25" t="s">
        <v>101</v>
      </c>
      <c r="M42" s="25">
        <v>940</v>
      </c>
    </row>
    <row r="43" spans="1:13" ht="12.75">
      <c r="A43" s="4" t="s">
        <v>29</v>
      </c>
      <c r="F43" s="5"/>
      <c r="J43" s="20">
        <v>2</v>
      </c>
      <c r="K43" s="20" t="s">
        <v>102</v>
      </c>
      <c r="L43" s="25" t="s">
        <v>103</v>
      </c>
      <c r="M43" s="25">
        <v>184</v>
      </c>
    </row>
    <row r="44" spans="1:13" ht="12.75">
      <c r="A44" t="s">
        <v>30</v>
      </c>
      <c r="B44">
        <v>2803</v>
      </c>
      <c r="C44" t="s">
        <v>70</v>
      </c>
      <c r="D44" s="5">
        <v>0.17</v>
      </c>
      <c r="E44" t="s">
        <v>17</v>
      </c>
      <c r="F44" s="11">
        <f>B44*D44</f>
        <v>476.51000000000005</v>
      </c>
      <c r="J44" s="20">
        <v>3</v>
      </c>
      <c r="K44" s="20" t="s">
        <v>104</v>
      </c>
      <c r="L44" s="25" t="s">
        <v>105</v>
      </c>
      <c r="M44" s="25">
        <v>11.62</v>
      </c>
    </row>
    <row r="45" spans="1:13" ht="12.75">
      <c r="A45" t="s">
        <v>31</v>
      </c>
      <c r="F45" s="5"/>
      <c r="J45" s="20">
        <v>4</v>
      </c>
      <c r="K45" s="20" t="s">
        <v>106</v>
      </c>
      <c r="L45" s="25" t="s">
        <v>105</v>
      </c>
      <c r="M45" s="25">
        <v>180</v>
      </c>
    </row>
    <row r="46" spans="1:13" ht="12.75">
      <c r="A46" s="7" t="s">
        <v>78</v>
      </c>
      <c r="F46" s="5"/>
      <c r="J46" s="20">
        <v>5</v>
      </c>
      <c r="K46" s="20" t="s">
        <v>107</v>
      </c>
      <c r="L46" s="25" t="s">
        <v>105</v>
      </c>
      <c r="M46" s="25">
        <v>86</v>
      </c>
    </row>
    <row r="47" spans="2:13" ht="12.75">
      <c r="B47">
        <v>2803</v>
      </c>
      <c r="C47" t="s">
        <v>16</v>
      </c>
      <c r="D47" s="11">
        <v>1.08</v>
      </c>
      <c r="E47" t="s">
        <v>17</v>
      </c>
      <c r="F47" s="11">
        <f>B47*D47</f>
        <v>3027.2400000000002</v>
      </c>
      <c r="J47" s="20">
        <v>6</v>
      </c>
      <c r="K47" s="20" t="s">
        <v>108</v>
      </c>
      <c r="L47" s="25" t="s">
        <v>105</v>
      </c>
      <c r="M47" s="25">
        <v>354.36</v>
      </c>
    </row>
    <row r="48" spans="1:13" ht="12.75">
      <c r="A48" s="4" t="s">
        <v>32</v>
      </c>
      <c r="F48" s="32">
        <f>F44+F47</f>
        <v>3503.7500000000005</v>
      </c>
      <c r="J48" s="20">
        <v>7</v>
      </c>
      <c r="K48" s="20" t="s">
        <v>109</v>
      </c>
      <c r="L48" s="25" t="s">
        <v>105</v>
      </c>
      <c r="M48" s="25">
        <v>89</v>
      </c>
    </row>
    <row r="49" spans="1:13" ht="12.75">
      <c r="A49" s="4" t="s">
        <v>33</v>
      </c>
      <c r="J49" s="20">
        <v>8</v>
      </c>
      <c r="K49" s="20" t="s">
        <v>113</v>
      </c>
      <c r="L49" s="25" t="s">
        <v>114</v>
      </c>
      <c r="M49" s="25">
        <v>49.2</v>
      </c>
    </row>
    <row r="50" spans="1:13" ht="12.75">
      <c r="A50" s="7" t="s">
        <v>34</v>
      </c>
      <c r="B50" s="7"/>
      <c r="C50" s="7"/>
      <c r="D50" s="7"/>
      <c r="E50" s="7"/>
      <c r="F50" s="7"/>
      <c r="J50" s="20">
        <v>9</v>
      </c>
      <c r="K50" s="20"/>
      <c r="L50" s="25"/>
      <c r="M50" s="25"/>
    </row>
    <row r="51" spans="2:13" ht="12.75">
      <c r="B51">
        <v>2803</v>
      </c>
      <c r="C51" t="s">
        <v>16</v>
      </c>
      <c r="D51" s="11">
        <v>2.09</v>
      </c>
      <c r="E51" t="s">
        <v>17</v>
      </c>
      <c r="F51" s="11">
        <f>B51*D51</f>
        <v>5858.2699999999995</v>
      </c>
      <c r="J51" s="20">
        <v>10</v>
      </c>
      <c r="K51" s="20"/>
      <c r="L51" s="25"/>
      <c r="M51" s="25"/>
    </row>
    <row r="52" spans="1:13" ht="12.75">
      <c r="A52" s="4" t="s">
        <v>35</v>
      </c>
      <c r="F52" s="8">
        <f>SUM(F51)</f>
        <v>5858.2699999999995</v>
      </c>
      <c r="J52" s="20">
        <v>11</v>
      </c>
      <c r="K52" s="20"/>
      <c r="L52" s="25"/>
      <c r="M52" s="25"/>
    </row>
    <row r="53" spans="1:13" ht="12.75">
      <c r="A53" s="46" t="s">
        <v>84</v>
      </c>
      <c r="B53" s="47"/>
      <c r="C53" s="47"/>
      <c r="D53" s="48">
        <v>0</v>
      </c>
      <c r="E53" s="47"/>
      <c r="F53" s="49">
        <f>D53*E7</f>
        <v>0</v>
      </c>
      <c r="J53" s="20">
        <v>12</v>
      </c>
      <c r="K53" s="20"/>
      <c r="L53" s="25"/>
      <c r="M53" s="25"/>
    </row>
    <row r="54" spans="1:13" ht="12.75">
      <c r="A54" s="1" t="s">
        <v>36</v>
      </c>
      <c r="B54" s="1"/>
      <c r="F54" s="32">
        <f>F28+F32+F42+F48+F52+F53</f>
        <v>51721.82325119558</v>
      </c>
      <c r="J54" s="20">
        <v>13</v>
      </c>
      <c r="K54" s="20"/>
      <c r="L54" s="25"/>
      <c r="M54" s="25"/>
    </row>
    <row r="55" spans="1:13" ht="12.75">
      <c r="A55" s="1" t="s">
        <v>82</v>
      </c>
      <c r="B55" s="36"/>
      <c r="C55" s="36">
        <v>0.058</v>
      </c>
      <c r="D55" s="1"/>
      <c r="E55" s="1"/>
      <c r="F55" s="32">
        <v>0</v>
      </c>
      <c r="J55" s="20">
        <v>14</v>
      </c>
      <c r="K55" s="20"/>
      <c r="L55" s="25"/>
      <c r="M55" s="25"/>
    </row>
    <row r="56" spans="1:13" ht="15">
      <c r="A56" s="12" t="s">
        <v>38</v>
      </c>
      <c r="B56" s="12"/>
      <c r="C56" s="12"/>
      <c r="D56" s="12"/>
      <c r="E56" s="12"/>
      <c r="F56" s="42">
        <f>F54+F55</f>
        <v>51721.82325119558</v>
      </c>
      <c r="J56" s="20">
        <v>15</v>
      </c>
      <c r="K56" s="20"/>
      <c r="L56" s="25"/>
      <c r="M56" s="25"/>
    </row>
    <row r="57" spans="2:13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94</v>
      </c>
      <c r="J57" s="20">
        <v>16</v>
      </c>
      <c r="K57" s="20"/>
      <c r="L57" s="25"/>
      <c r="M57" s="25"/>
    </row>
    <row r="58" spans="1:13" ht="12.75">
      <c r="A58" s="13"/>
      <c r="B58" s="39">
        <v>42186</v>
      </c>
      <c r="C58" s="40">
        <v>-745470</v>
      </c>
      <c r="D58" s="43">
        <f>F20</f>
        <v>26770.45</v>
      </c>
      <c r="E58" s="43">
        <f>F56</f>
        <v>51721.82325119558</v>
      </c>
      <c r="F58" s="44">
        <f>C58+D58-E58</f>
        <v>-770421.3732511956</v>
      </c>
      <c r="J58" s="20">
        <v>17</v>
      </c>
      <c r="K58" s="20"/>
      <c r="L58" s="25"/>
      <c r="M58" s="25"/>
    </row>
    <row r="59" spans="10:13" ht="12.75">
      <c r="J59" s="20">
        <v>18</v>
      </c>
      <c r="K59" s="20"/>
      <c r="L59" s="25"/>
      <c r="M59" s="25"/>
    </row>
    <row r="60" spans="10:13" ht="12.75">
      <c r="J60" s="20">
        <v>19</v>
      </c>
      <c r="K60" s="20"/>
      <c r="L60" s="25"/>
      <c r="M60" s="25"/>
    </row>
    <row r="61" spans="1:13" ht="12.75">
      <c r="A61" t="s">
        <v>87</v>
      </c>
      <c r="J61" s="20"/>
      <c r="K61" s="20"/>
      <c r="L61" s="31" t="s">
        <v>68</v>
      </c>
      <c r="M61" s="34">
        <f>SUM(M42:M60)</f>
        <v>1894.18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2012-02-26T15:15:55Z</cp:lastPrinted>
  <dcterms:created xsi:type="dcterms:W3CDTF">2008-08-18T07:30:19Z</dcterms:created>
  <dcterms:modified xsi:type="dcterms:W3CDTF">2015-09-25T07:14:37Z</dcterms:modified>
  <cp:category/>
  <cp:version/>
  <cp:contentType/>
  <cp:contentStatus/>
</cp:coreProperties>
</file>