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<sst xmlns="http://schemas.openxmlformats.org/spreadsheetml/2006/main" count="142" uniqueCount="115">
  <si>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</si>
  <si>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</si>
  <si>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</si>
  <si>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</si>
  <si>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</si>
  <si>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</si>
  <si>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</si>
  <si>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</si>
  <si>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</si>
  <si>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</si>
  <si>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</si>
  <si>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</si>
  <si>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</si>
  <si>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</si>
  <si>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</si>
  <si>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</si>
  <si>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</si>
  <si>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</si>
  <si>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</si>
  <si>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</si>
  <si>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</si>
  <si>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</si>
  <si>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</si>
  <si>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</si>
  <si>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</si>
  <si>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</si>
  <si>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</si>
  <si>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</si>
  <si>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</si>
  <si>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</si>
  <si>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</si>
  <si>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</si>
  <si>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</si>
  <si>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</si>
  <si>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</si>
  <si>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</si>
  <si>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</si>
  <si>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</si>
  <si>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</si>
  <si>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</si>
  <si>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</si>
  <si>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</si>
  <si>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</si>
  <si>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</si>
  <si>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</si>
  <si>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</si>
  <si>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</si>
  <si>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</si>
  <si>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</si>
  <si>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</si>
  <si>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</si>
  <si>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</si>
  <si>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</si>
  <si>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</si>
  <si>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</si>
  <si>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</si>
  <si>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</si>
  <si>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</si>
  <si>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</si>
  <si>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</si>
  <si>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</si>
  <si>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</si>
  <si>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</si>
  <si>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</si>
  <si>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</si>
  <si>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</si>
  <si>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</si>
  <si>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</si>
  <si>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</si>
  <si>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</si>
  <si>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</si>
  <si>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</si>
  <si>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</si>
  <si>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</si>
  <si>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</si>
  <si>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</si>
  <si>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</si>
  <si>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</si>
  <si>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</si>
  <si>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</si>
  <si>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</si>
  <si>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</si>
  <si>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</si>
  <si>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</si>
  <si>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</si>
  <si>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</si>
  <si>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</si>
  <si>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>2) Дератизация</t>
  </si>
  <si>
    <t xml:space="preserve">     Старший по дому  _________________________</t>
  </si>
  <si>
    <t>2015 г.</t>
  </si>
  <si>
    <t>г</t>
  </si>
  <si>
    <t>электрощитовые</t>
  </si>
  <si>
    <t>и канализации в техподполье мног.  жилых зданий</t>
  </si>
  <si>
    <t>0,3 ставки</t>
  </si>
  <si>
    <t>3.  Премия</t>
  </si>
  <si>
    <t>ост.на 01.10</t>
  </si>
  <si>
    <t>сентябрь</t>
  </si>
  <si>
    <t xml:space="preserve">                    за  сентябрь  2015 г.</t>
  </si>
  <si>
    <t>смена труб д 25 на п.пр. (4мп) кв.10</t>
  </si>
  <si>
    <t>труба д 25 п.пр.</t>
  </si>
  <si>
    <t>4мп</t>
  </si>
  <si>
    <t>муфта гебо 25</t>
  </si>
  <si>
    <t>1шт</t>
  </si>
  <si>
    <t>муфта 25 нер.</t>
  </si>
  <si>
    <t>муфта 25 раз.</t>
  </si>
  <si>
    <t>диск</t>
  </si>
  <si>
    <t>2шт</t>
  </si>
  <si>
    <t>смена ламп (8шт) п-д1,3</t>
  </si>
  <si>
    <t>лампа</t>
  </si>
  <si>
    <t>8шт</t>
  </si>
  <si>
    <t>смена патрона (1шт) подвал</t>
  </si>
  <si>
    <t>патрон</t>
  </si>
  <si>
    <t>смена эл.провода (3мп) подвал</t>
  </si>
  <si>
    <t>провод</t>
  </si>
  <si>
    <t>3мп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</si>
</sst>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7" sqref="M4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68</v>
      </c>
    </row>
    <row r="2" spans="2:11" ht="12.75">
      <c r="B2" s="1" t="s">
        <v>69</v>
      </c>
      <c r="C2" s="1"/>
      <c r="D2" s="1" t="s">
        <v>70</v>
      </c>
      <c r="K2" t="s">
        <v>97</v>
      </c>
    </row>
    <row r="3" spans="2:13" ht="12.75">
      <c r="B3" s="1" t="s">
        <v>80</v>
      </c>
      <c r="C3" s="8" t="s">
        <v>96</v>
      </c>
      <c r="D3" s="8" t="s">
        <v>89</v>
      </c>
      <c r="J3" s="14" t="s">
        <v>38</v>
      </c>
      <c r="K3" s="28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84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2731</v>
      </c>
      <c r="F7" t="s">
        <v>71</v>
      </c>
      <c r="J7" s="14">
        <v>2</v>
      </c>
      <c r="K7" s="14" t="s">
        <v>46</v>
      </c>
      <c r="L7" s="14"/>
      <c r="M7" s="46">
        <f aca="true" t="shared" si="0" ref="M7:M19">L7*114.3*1.202</f>
        <v>0</v>
      </c>
    </row>
    <row r="8" spans="1:13" ht="12.75">
      <c r="A8" t="s">
        <v>3</v>
      </c>
      <c r="E8">
        <v>236.3</v>
      </c>
      <c r="F8" t="s">
        <v>71</v>
      </c>
      <c r="J8" s="15"/>
      <c r="K8" s="15" t="s">
        <v>47</v>
      </c>
      <c r="L8" s="21"/>
      <c r="M8" s="46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6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5">
        <v>3</v>
      </c>
      <c r="K10" s="24" t="s">
        <v>49</v>
      </c>
      <c r="L10" s="21"/>
      <c r="M10" s="46">
        <f t="shared" si="0"/>
        <v>0</v>
      </c>
    </row>
    <row r="11" spans="1:13" ht="12.75">
      <c r="A11" t="s">
        <v>6</v>
      </c>
      <c r="E11">
        <v>3770</v>
      </c>
      <c r="F11" t="s">
        <v>71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415</v>
      </c>
      <c r="F12" t="s">
        <v>71</v>
      </c>
      <c r="J12" s="14">
        <v>4</v>
      </c>
      <c r="K12" s="17" t="s">
        <v>50</v>
      </c>
      <c r="L12" s="22"/>
      <c r="M12" s="46">
        <f t="shared" si="0"/>
        <v>0</v>
      </c>
    </row>
    <row r="13" spans="10:13" ht="12.75">
      <c r="J13" s="16"/>
      <c r="K13" s="18" t="s">
        <v>92</v>
      </c>
      <c r="L13" s="56">
        <v>0.94</v>
      </c>
      <c r="M13" s="46">
        <f t="shared" si="0"/>
        <v>129.14528399999998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2">
        <v>0</v>
      </c>
      <c r="M14" s="46">
        <f t="shared" si="0"/>
        <v>0</v>
      </c>
    </row>
    <row r="15" spans="10:13" ht="12.75">
      <c r="J15" s="20">
        <v>6</v>
      </c>
      <c r="K15" s="17" t="s">
        <v>53</v>
      </c>
      <c r="L15" s="22"/>
      <c r="M15" s="54">
        <f t="shared" si="0"/>
        <v>0</v>
      </c>
    </row>
    <row r="16" spans="1:13" ht="12.75">
      <c r="A16" s="2" t="s">
        <v>9</v>
      </c>
      <c r="F16" s="11">
        <v>34730.59</v>
      </c>
      <c r="J16" s="20" t="s">
        <v>54</v>
      </c>
      <c r="K16" s="26" t="s">
        <v>55</v>
      </c>
      <c r="L16" s="21">
        <v>0</v>
      </c>
      <c r="M16" s="54">
        <f t="shared" si="0"/>
        <v>0</v>
      </c>
    </row>
    <row r="17" spans="1:13" ht="12.75">
      <c r="A17" t="s">
        <v>10</v>
      </c>
      <c r="F17" s="11">
        <v>30349.75</v>
      </c>
      <c r="J17" s="20" t="s">
        <v>56</v>
      </c>
      <c r="K17" s="26" t="s">
        <v>57</v>
      </c>
      <c r="L17" s="21">
        <v>1.44</v>
      </c>
      <c r="M17" s="54">
        <f t="shared" si="0"/>
        <v>197.83958399999997</v>
      </c>
    </row>
    <row r="18" spans="2:13" ht="12.75">
      <c r="B18" t="s">
        <v>11</v>
      </c>
      <c r="F18" s="9">
        <f>F17/F16</f>
        <v>0.8738622061992037</v>
      </c>
      <c r="J18" s="20" t="s">
        <v>58</v>
      </c>
      <c r="K18" s="52" t="s">
        <v>59</v>
      </c>
      <c r="L18" s="21">
        <v>0.5</v>
      </c>
      <c r="M18" s="54">
        <f t="shared" si="0"/>
        <v>68.6943</v>
      </c>
    </row>
    <row r="19" spans="1:13" ht="12.75">
      <c r="A19" s="7" t="s">
        <v>86</v>
      </c>
      <c r="B19" s="7"/>
      <c r="C19" s="7"/>
      <c r="D19" s="7"/>
      <c r="E19" s="7"/>
      <c r="F19" s="5">
        <v>1548.96</v>
      </c>
      <c r="J19" s="20" t="s">
        <v>90</v>
      </c>
      <c r="K19" s="26" t="s">
        <v>91</v>
      </c>
      <c r="L19" s="23">
        <v>0</v>
      </c>
      <c r="M19" s="54">
        <f t="shared" si="0"/>
        <v>0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31898.71</v>
      </c>
      <c r="J20" s="20"/>
      <c r="K20" s="53" t="s">
        <v>60</v>
      </c>
      <c r="L20" s="55">
        <f>SUM(L6:L19)</f>
        <v>2.88</v>
      </c>
      <c r="M20" s="33">
        <f>SUM(M6:M19)</f>
        <v>395.67916799999995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98</v>
      </c>
      <c r="L24" s="25">
        <v>7.37</v>
      </c>
      <c r="M24" s="32">
        <f>L24*114.3*1.202*1.15</f>
        <v>1164.4370792999998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 t="s">
        <v>107</v>
      </c>
      <c r="L25" s="25">
        <v>0.56</v>
      </c>
      <c r="M25" s="32">
        <f aca="true" t="shared" si="1" ref="M25:M35">L25*114.3*1.202*1.15</f>
        <v>88.4782584</v>
      </c>
    </row>
    <row r="26" spans="1:13" ht="12.75">
      <c r="A26" s="6" t="s">
        <v>18</v>
      </c>
      <c r="D26" t="s">
        <v>93</v>
      </c>
      <c r="F26" s="5">
        <v>3125.2</v>
      </c>
      <c r="J26" s="20">
        <v>3</v>
      </c>
      <c r="K26" s="20" t="s">
        <v>110</v>
      </c>
      <c r="L26" s="25">
        <v>0.24</v>
      </c>
      <c r="M26" s="32">
        <f t="shared" si="1"/>
        <v>37.9192536</v>
      </c>
    </row>
    <row r="27" spans="1:13" ht="12.75">
      <c r="A27" s="58" t="s">
        <v>94</v>
      </c>
      <c r="B27" s="59"/>
      <c r="C27" s="59"/>
      <c r="D27" s="59"/>
      <c r="E27" s="59"/>
      <c r="F27" s="5">
        <v>0</v>
      </c>
      <c r="J27" s="20">
        <v>4</v>
      </c>
      <c r="K27" s="20" t="s">
        <v>112</v>
      </c>
      <c r="L27" s="25">
        <v>0.57</v>
      </c>
      <c r="M27" s="32">
        <f t="shared" si="1"/>
        <v>90.05822729999998</v>
      </c>
    </row>
    <row r="28" spans="1:13" ht="12.75">
      <c r="A28" s="4" t="s">
        <v>36</v>
      </c>
      <c r="B28" s="1"/>
      <c r="F28" s="31">
        <f>F25+F26+F27</f>
        <v>8906.82</v>
      </c>
      <c r="J28" s="20">
        <v>5</v>
      </c>
      <c r="K28" s="20"/>
      <c r="L28" s="25"/>
      <c r="M28" s="32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2">
        <f t="shared" si="1"/>
        <v>0</v>
      </c>
    </row>
    <row r="30" spans="1:13" ht="12.75">
      <c r="A30" t="s">
        <v>81</v>
      </c>
      <c r="D30" s="5">
        <v>1.64</v>
      </c>
      <c r="E30" t="s">
        <v>17</v>
      </c>
      <c r="F30" s="11">
        <f>D30*E7</f>
        <v>4478.84</v>
      </c>
      <c r="J30" s="20">
        <v>7</v>
      </c>
      <c r="K30" s="20"/>
      <c r="L30" s="25"/>
      <c r="M30" s="32">
        <v>986.84</v>
      </c>
    </row>
    <row r="31" spans="1:13" ht="12.75">
      <c r="A31" t="s">
        <v>87</v>
      </c>
      <c r="B31">
        <v>236.3</v>
      </c>
      <c r="C31" t="s">
        <v>16</v>
      </c>
      <c r="D31" s="5">
        <v>0.4</v>
      </c>
      <c r="E31" t="s">
        <v>17</v>
      </c>
      <c r="F31" s="11">
        <f>B31*D31</f>
        <v>94.52000000000001</v>
      </c>
      <c r="J31" s="20">
        <v>8</v>
      </c>
      <c r="K31" s="20"/>
      <c r="L31" s="25"/>
      <c r="M31" s="32">
        <f t="shared" si="1"/>
        <v>0</v>
      </c>
    </row>
    <row r="32" spans="1:13" ht="12.75">
      <c r="A32" s="4" t="s">
        <v>20</v>
      </c>
      <c r="B32" s="4"/>
      <c r="C32" s="10"/>
      <c r="F32" s="31">
        <f>SUM(F30:F31)</f>
        <v>4573.360000000001</v>
      </c>
      <c r="J32" s="20">
        <v>9</v>
      </c>
      <c r="K32" s="20"/>
      <c r="L32" s="25"/>
      <c r="M32" s="32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22</v>
      </c>
      <c r="C34" s="57">
        <v>161849</v>
      </c>
      <c r="D34">
        <v>218796.7</v>
      </c>
      <c r="E34">
        <v>2731</v>
      </c>
      <c r="F34" s="35">
        <f>C34/D34*E34</f>
        <v>2020.1841206928623</v>
      </c>
      <c r="G34" s="57"/>
      <c r="J34" s="20">
        <v>11</v>
      </c>
      <c r="K34" s="20"/>
      <c r="L34" s="25"/>
      <c r="M34" s="32">
        <f t="shared" si="1"/>
        <v>0</v>
      </c>
    </row>
    <row r="35" spans="1:13" ht="12.75">
      <c r="A35" t="s">
        <v>23</v>
      </c>
      <c r="F35" s="35">
        <f>M20</f>
        <v>395.67916799999995</v>
      </c>
      <c r="J35" s="20"/>
      <c r="K35" s="20"/>
      <c r="L35" s="25"/>
      <c r="M35" s="32">
        <f t="shared" si="1"/>
        <v>0</v>
      </c>
    </row>
    <row r="36" spans="1:13" ht="12.75">
      <c r="A36" t="s">
        <v>24</v>
      </c>
      <c r="F36" s="11">
        <f>M36</f>
        <v>2367.7328186</v>
      </c>
      <c r="J36" s="20"/>
      <c r="K36" s="29" t="s">
        <v>60</v>
      </c>
      <c r="L36" s="27">
        <f>SUM(L24:L34)</f>
        <v>8.74</v>
      </c>
      <c r="M36" s="33">
        <f>SUM(M24:M34)</f>
        <v>2367.7328186</v>
      </c>
    </row>
    <row r="37" spans="1:11" ht="12.75">
      <c r="A37" t="s">
        <v>77</v>
      </c>
      <c r="F37" s="5">
        <v>1442.4</v>
      </c>
      <c r="K37" s="1" t="s">
        <v>64</v>
      </c>
    </row>
    <row r="38" spans="1:13" ht="12.75">
      <c r="A38" t="s">
        <v>25</v>
      </c>
      <c r="F38" s="5">
        <f>M57</f>
        <v>1527.68</v>
      </c>
      <c r="J38" s="22" t="s">
        <v>38</v>
      </c>
      <c r="K38" s="22"/>
      <c r="L38" s="22" t="s">
        <v>65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66</v>
      </c>
    </row>
    <row r="40" spans="1:13" ht="12.75">
      <c r="A40" t="s">
        <v>27</v>
      </c>
      <c r="F40" s="5"/>
      <c r="J40" s="20">
        <v>1</v>
      </c>
      <c r="K40" s="50" t="s">
        <v>99</v>
      </c>
      <c r="L40" s="51" t="s">
        <v>100</v>
      </c>
      <c r="M40" s="51">
        <v>368</v>
      </c>
    </row>
    <row r="41" spans="2:13" ht="12.75">
      <c r="B41">
        <v>2731</v>
      </c>
      <c r="C41" t="s">
        <v>16</v>
      </c>
      <c r="D41" s="11">
        <v>0.55</v>
      </c>
      <c r="E41" t="s">
        <v>17</v>
      </c>
      <c r="F41" s="5">
        <f>B41*D41</f>
        <v>1502.0500000000002</v>
      </c>
      <c r="J41" s="20">
        <v>2</v>
      </c>
      <c r="K41" s="50" t="s">
        <v>101</v>
      </c>
      <c r="L41" s="51" t="s">
        <v>102</v>
      </c>
      <c r="M41" s="51">
        <v>690</v>
      </c>
    </row>
    <row r="42" spans="1:13" ht="12.75">
      <c r="A42" s="44" t="s">
        <v>82</v>
      </c>
      <c r="B42" s="44"/>
      <c r="C42" s="44"/>
      <c r="D42" s="44"/>
      <c r="E42" s="44"/>
      <c r="F42" s="45">
        <v>0</v>
      </c>
      <c r="J42" s="20">
        <v>3</v>
      </c>
      <c r="K42" s="50" t="s">
        <v>104</v>
      </c>
      <c r="L42" s="51" t="s">
        <v>102</v>
      </c>
      <c r="M42" s="51">
        <v>180</v>
      </c>
    </row>
    <row r="43" spans="1:13" ht="12.75">
      <c r="A43" s="4" t="s">
        <v>28</v>
      </c>
      <c r="B43" s="4"/>
      <c r="C43" s="10"/>
      <c r="F43" s="31">
        <f>SUM(F34:F42)</f>
        <v>9255.726107292863</v>
      </c>
      <c r="J43" s="20">
        <v>4</v>
      </c>
      <c r="K43" s="20" t="s">
        <v>103</v>
      </c>
      <c r="L43" s="25" t="s">
        <v>102</v>
      </c>
      <c r="M43" s="25">
        <v>86</v>
      </c>
    </row>
    <row r="44" spans="1:13" ht="12.75">
      <c r="A44" s="4" t="s">
        <v>29</v>
      </c>
      <c r="J44" s="20">
        <v>5</v>
      </c>
      <c r="K44" s="20" t="s">
        <v>105</v>
      </c>
      <c r="L44" s="25" t="s">
        <v>106</v>
      </c>
      <c r="M44" s="25">
        <v>52</v>
      </c>
    </row>
    <row r="45" spans="1:13" ht="12.75">
      <c r="A45" t="s">
        <v>30</v>
      </c>
      <c r="B45">
        <v>2731</v>
      </c>
      <c r="C45" t="s">
        <v>71</v>
      </c>
      <c r="D45" s="5">
        <v>0.18</v>
      </c>
      <c r="E45" t="s">
        <v>17</v>
      </c>
      <c r="F45" s="11">
        <f>B45*D45</f>
        <v>491.58</v>
      </c>
      <c r="J45" s="20">
        <v>6</v>
      </c>
      <c r="K45" s="20" t="s">
        <v>108</v>
      </c>
      <c r="L45" s="25" t="s">
        <v>109</v>
      </c>
      <c r="M45" s="25">
        <v>116.08</v>
      </c>
    </row>
    <row r="46" spans="1:13" ht="12.75">
      <c r="A46" t="s">
        <v>31</v>
      </c>
      <c r="F46" s="5"/>
      <c r="J46" s="20">
        <v>7</v>
      </c>
      <c r="K46" s="20" t="s">
        <v>111</v>
      </c>
      <c r="L46" s="25" t="s">
        <v>102</v>
      </c>
      <c r="M46" s="25">
        <v>16.4</v>
      </c>
    </row>
    <row r="47" spans="1:13" ht="12.75">
      <c r="A47" s="7" t="s">
        <v>76</v>
      </c>
      <c r="F47" s="5"/>
      <c r="J47" s="20">
        <v>8</v>
      </c>
      <c r="K47" s="20" t="s">
        <v>113</v>
      </c>
      <c r="L47" s="25" t="s">
        <v>114</v>
      </c>
      <c r="M47" s="25">
        <v>19.2</v>
      </c>
    </row>
    <row r="48" spans="2:13" ht="12.75">
      <c r="B48">
        <v>2731</v>
      </c>
      <c r="C48" t="s">
        <v>16</v>
      </c>
      <c r="D48" s="11">
        <v>0.84</v>
      </c>
      <c r="E48" t="s">
        <v>17</v>
      </c>
      <c r="F48" s="5">
        <f>B48*D48</f>
        <v>2294.04</v>
      </c>
      <c r="J48" s="20">
        <v>9</v>
      </c>
      <c r="K48" s="20"/>
      <c r="L48" s="25"/>
      <c r="M48" s="25"/>
    </row>
    <row r="49" spans="1:13" ht="12.75">
      <c r="A49" s="4" t="s">
        <v>32</v>
      </c>
      <c r="B49" s="1"/>
      <c r="F49" s="31">
        <f>F45+F48</f>
        <v>2785.62</v>
      </c>
      <c r="J49" s="20">
        <v>10</v>
      </c>
      <c r="K49" s="20"/>
      <c r="L49" s="25"/>
      <c r="M49" s="25"/>
    </row>
    <row r="50" spans="1:13" ht="12.75">
      <c r="A50" s="4" t="s">
        <v>33</v>
      </c>
      <c r="J50" s="20">
        <v>11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12</v>
      </c>
      <c r="K51" s="20"/>
      <c r="L51" s="25"/>
      <c r="M51" s="25"/>
    </row>
    <row r="52" spans="2:13" ht="12.75">
      <c r="B52">
        <v>2731</v>
      </c>
      <c r="C52" t="s">
        <v>16</v>
      </c>
      <c r="D52" s="11">
        <v>1.86</v>
      </c>
      <c r="E52" t="s">
        <v>17</v>
      </c>
      <c r="F52" s="5">
        <f>B52*D52</f>
        <v>5079.66</v>
      </c>
      <c r="J52" s="20">
        <v>13</v>
      </c>
      <c r="K52" s="20"/>
      <c r="L52" s="25"/>
      <c r="M52" s="25"/>
    </row>
    <row r="53" spans="1:13" ht="12.75">
      <c r="A53" s="4" t="s">
        <v>34</v>
      </c>
      <c r="B53" s="1"/>
      <c r="F53" s="8">
        <f>SUM(F52)</f>
        <v>5079.66</v>
      </c>
      <c r="J53" s="20">
        <v>14</v>
      </c>
      <c r="K53" s="20"/>
      <c r="L53" s="25"/>
      <c r="M53" s="25"/>
    </row>
    <row r="54" spans="1:13" ht="12.75">
      <c r="A54" s="47" t="s">
        <v>85</v>
      </c>
      <c r="B54" s="48"/>
      <c r="C54" s="44"/>
      <c r="D54" s="45"/>
      <c r="E54" s="44"/>
      <c r="F54" s="49">
        <f>D54*E7</f>
        <v>0</v>
      </c>
      <c r="J54" s="20">
        <v>15</v>
      </c>
      <c r="K54" s="20"/>
      <c r="L54" s="25"/>
      <c r="M54" s="25"/>
    </row>
    <row r="55" spans="1:13" ht="12.75">
      <c r="A55" s="1" t="s">
        <v>35</v>
      </c>
      <c r="B55" s="1"/>
      <c r="F55" s="31">
        <f>F28+F32+F43+F49+F53+F54</f>
        <v>30601.186107292862</v>
      </c>
      <c r="J55" s="20">
        <v>16</v>
      </c>
      <c r="K55" s="20"/>
      <c r="L55" s="25"/>
      <c r="M55" s="25"/>
    </row>
    <row r="56" spans="1:13" ht="12.75">
      <c r="A56" s="1" t="s">
        <v>83</v>
      </c>
      <c r="B56" s="36"/>
      <c r="C56" s="36">
        <v>0.058</v>
      </c>
      <c r="D56" s="1"/>
      <c r="E56" s="1"/>
      <c r="F56" s="31">
        <f>F55*5.8%</f>
        <v>1774.8687942229858</v>
      </c>
      <c r="J56" s="20">
        <v>17</v>
      </c>
      <c r="K56" s="20"/>
      <c r="L56" s="25"/>
      <c r="M56" s="25"/>
    </row>
    <row r="57" spans="1:13" ht="15">
      <c r="A57" s="12" t="s">
        <v>37</v>
      </c>
      <c r="B57" s="12"/>
      <c r="C57" s="12"/>
      <c r="D57" s="12"/>
      <c r="E57" s="12"/>
      <c r="F57" s="34">
        <f>F55+F56</f>
        <v>32376.054901515847</v>
      </c>
      <c r="J57" s="20"/>
      <c r="K57" s="20"/>
      <c r="L57" s="30" t="s">
        <v>67</v>
      </c>
      <c r="M57" s="27">
        <f>SUM(M40:M56)</f>
        <v>1527.68</v>
      </c>
    </row>
    <row r="58" spans="2:6" ht="12.75">
      <c r="B58" s="37" t="s">
        <v>72</v>
      </c>
      <c r="C58" s="38" t="s">
        <v>73</v>
      </c>
      <c r="D58" s="22" t="s">
        <v>74</v>
      </c>
      <c r="E58" s="22" t="s">
        <v>75</v>
      </c>
      <c r="F58" s="42" t="s">
        <v>95</v>
      </c>
    </row>
    <row r="59" spans="1:6" ht="12.75">
      <c r="A59" s="13"/>
      <c r="B59" s="39">
        <v>42248</v>
      </c>
      <c r="C59" s="40">
        <v>-205498</v>
      </c>
      <c r="D59" s="41">
        <f>F20</f>
        <v>31898.71</v>
      </c>
      <c r="E59" s="41">
        <f>F57</f>
        <v>32376.054901515847</v>
      </c>
      <c r="F59" s="43">
        <f>C59+D59-E59</f>
        <v>-205975.34490151587</v>
      </c>
    </row>
    <row r="62" ht="12.75">
      <c r="A62" t="s">
        <v>88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2015-01-29T08:09:11Z</cp:lastPrinted>
  <dcterms:created xsi:type="dcterms:W3CDTF">2008-08-18T07:30:19Z</dcterms:created>
  <dcterms:modified xsi:type="dcterms:W3CDTF">2015-11-27T11:14:32Z</dcterms:modified>
  <cp:category/>
  <cp:version/>
  <cp:contentType/>
  <cp:contentStatus/>
</cp:coreProperties>
</file>