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<sst xmlns="http://schemas.openxmlformats.org/spreadsheetml/2006/main" count="139" uniqueCount="112">
  <si>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</si>
  <si>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</si>
  <si>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</si>
  <si>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</si>
  <si>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</si>
  <si>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</si>
  <si>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</si>
  <si>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</si>
  <si>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</si>
  <si>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</si>
  <si>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</si>
  <si>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</si>
  <si>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</si>
  <si>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</si>
  <si>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</si>
  <si>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</si>
  <si>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</si>
  <si>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</si>
  <si>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</si>
  <si>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</si>
  <si>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</si>
  <si>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</si>
  <si>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</si>
  <si>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</si>
  <si>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</si>
  <si>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</si>
  <si>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</si>
  <si>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</si>
  <si>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</si>
  <si>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</si>
  <si>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</si>
  <si>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</si>
  <si>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</si>
  <si>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</si>
  <si>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</si>
  <si>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</si>
  <si>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</si>
  <si>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</si>
  <si>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</si>
  <si>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</si>
  <si>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</si>
  <si>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</si>
  <si>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</si>
  <si>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</si>
  <si>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</si>
  <si>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</si>
  <si>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</si>
  <si>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</si>
  <si>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</si>
  <si>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</si>
  <si>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</si>
  <si>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</si>
  <si>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</si>
  <si>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</si>
  <si>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</si>
  <si>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</si>
  <si>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</si>
  <si>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</si>
  <si>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</si>
  <si>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</si>
  <si>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</si>
  <si>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</si>
  <si>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</si>
  <si>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</si>
  <si>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</si>
  <si>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</si>
  <si>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</si>
  <si>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</si>
  <si>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</si>
  <si>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</si>
  <si>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</si>
  <si>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</si>
  <si>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</si>
  <si>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</si>
  <si>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</si>
  <si>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</si>
  <si>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</si>
  <si>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</si>
  <si>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</si>
  <si>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</si>
  <si>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</si>
  <si>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</si>
  <si>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 xml:space="preserve"> 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</si>
  <si>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</si>
  <si>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</si>
  <si>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</si>
  <si>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</si>
  <si>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Арендаторы  (Спарк, Медиа-Маркет,эр-телеком,интер-тел,ростел.)</t>
  </si>
  <si>
    <t>Рязаньгоргаз (тех.обслуживание и ремонт)</t>
  </si>
  <si>
    <t>Техлифт (техобслуживание и ремонт)</t>
  </si>
  <si>
    <t>2) Дератизация</t>
  </si>
  <si>
    <t xml:space="preserve">         Старший по дому ____________________________</t>
  </si>
  <si>
    <t>2.  Работа  по договору (уборщица л/кл.)</t>
  </si>
  <si>
    <t>3.  Материалы</t>
  </si>
  <si>
    <t>2015 г.</t>
  </si>
  <si>
    <t>и канализации в техподполье мног.  жилых зданий</t>
  </si>
  <si>
    <t>г</t>
  </si>
  <si>
    <t>ост.на 01.05</t>
  </si>
  <si>
    <t>апрель</t>
  </si>
  <si>
    <t xml:space="preserve">                    за  апрель 2015 г.</t>
  </si>
  <si>
    <t>электрощитовые</t>
  </si>
  <si>
    <t xml:space="preserve">смена светильника (1шт) </t>
  </si>
  <si>
    <t>светильник</t>
  </si>
  <si>
    <t>1шт</t>
  </si>
  <si>
    <t>стекло узорн.</t>
  </si>
  <si>
    <t>лампочка</t>
  </si>
  <si>
    <t>патрон</t>
  </si>
  <si>
    <t>смена ламп (1шт)</t>
  </si>
  <si>
    <t>смена патрона (1шт)</t>
  </si>
  <si>
    <t>лампа</t>
  </si>
  <si>
    <t>смена ламп (11шт)</t>
  </si>
  <si>
    <t>11шт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</si>
</sst>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10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68</v>
      </c>
      <c r="C2" s="1"/>
      <c r="D2" s="1" t="s">
        <v>73</v>
      </c>
      <c r="K2" t="s">
        <v>99</v>
      </c>
    </row>
    <row r="3" spans="2:13" ht="12.75">
      <c r="B3" s="1" t="s">
        <v>82</v>
      </c>
      <c r="C3" s="8" t="s">
        <v>98</v>
      </c>
      <c r="D3" s="8" t="s">
        <v>94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85</v>
      </c>
      <c r="L6" s="25">
        <v>1.5</v>
      </c>
      <c r="M6" s="50">
        <f>L6*114.3*1.202</f>
        <v>206.08289999999997</v>
      </c>
    </row>
    <row r="7" spans="1:13" ht="12.75">
      <c r="A7" t="s">
        <v>2</v>
      </c>
      <c r="E7">
        <v>3177.5</v>
      </c>
      <c r="F7" t="s">
        <v>69</v>
      </c>
      <c r="J7" s="14">
        <v>2</v>
      </c>
      <c r="K7" s="14" t="s">
        <v>46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512</v>
      </c>
      <c r="F8" t="s">
        <v>69</v>
      </c>
      <c r="J8" s="15"/>
      <c r="K8" s="15" t="s">
        <v>47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48</v>
      </c>
      <c r="L9" s="23">
        <v>2.13</v>
      </c>
      <c r="M9" s="50">
        <f t="shared" si="0"/>
        <v>292.63771799999995</v>
      </c>
    </row>
    <row r="10" spans="1:13" ht="12.75">
      <c r="A10" t="s">
        <v>5</v>
      </c>
      <c r="E10">
        <v>635.9</v>
      </c>
      <c r="F10" t="s">
        <v>69</v>
      </c>
      <c r="J10" s="15">
        <v>3</v>
      </c>
      <c r="K10" s="24" t="s">
        <v>49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69</v>
      </c>
      <c r="J11" s="16"/>
      <c r="K11" s="18" t="s">
        <v>51</v>
      </c>
      <c r="L11" s="23">
        <v>4.26</v>
      </c>
      <c r="M11" s="50">
        <f t="shared" si="0"/>
        <v>585.2754359999999</v>
      </c>
    </row>
    <row r="12" spans="1:13" ht="12.75">
      <c r="A12" t="s">
        <v>7</v>
      </c>
      <c r="E12">
        <v>574</v>
      </c>
      <c r="F12" t="s">
        <v>69</v>
      </c>
      <c r="J12" s="14">
        <v>4</v>
      </c>
      <c r="K12" s="17" t="s">
        <v>50</v>
      </c>
      <c r="L12" s="22"/>
      <c r="M12" s="50">
        <f t="shared" si="0"/>
        <v>0</v>
      </c>
    </row>
    <row r="13" spans="10:13" ht="12.75">
      <c r="J13" s="16"/>
      <c r="K13" s="18" t="s">
        <v>95</v>
      </c>
      <c r="L13" s="23">
        <v>2.12</v>
      </c>
      <c r="M13" s="50">
        <f t="shared" si="0"/>
        <v>291.263832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50">
        <f t="shared" si="0"/>
        <v>0</v>
      </c>
    </row>
    <row r="15" spans="10:13" ht="12.75">
      <c r="J15" s="14">
        <v>6</v>
      </c>
      <c r="K15" s="17" t="s">
        <v>53</v>
      </c>
      <c r="L15" s="22"/>
      <c r="M15" s="50">
        <f t="shared" si="0"/>
        <v>0</v>
      </c>
    </row>
    <row r="16" spans="1:13" ht="12.75">
      <c r="A16" s="2" t="s">
        <v>9</v>
      </c>
      <c r="F16" s="11">
        <v>45649.21</v>
      </c>
      <c r="J16" s="15" t="s">
        <v>54</v>
      </c>
      <c r="K16" s="26" t="s">
        <v>55</v>
      </c>
      <c r="L16" s="21"/>
      <c r="M16" s="50">
        <f t="shared" si="0"/>
        <v>0</v>
      </c>
    </row>
    <row r="17" spans="1:13" ht="12.75">
      <c r="A17" t="s">
        <v>10</v>
      </c>
      <c r="F17" s="5">
        <v>43931.45</v>
      </c>
      <c r="J17" s="15" t="s">
        <v>56</v>
      </c>
      <c r="K17" s="26" t="s">
        <v>100</v>
      </c>
      <c r="L17" s="21">
        <v>9</v>
      </c>
      <c r="M17" s="50">
        <f t="shared" si="0"/>
        <v>1236.4974</v>
      </c>
    </row>
    <row r="18" spans="2:13" ht="12.75">
      <c r="B18" t="s">
        <v>11</v>
      </c>
      <c r="F18" s="9">
        <f>F17/F16</f>
        <v>0.9623704331356446</v>
      </c>
      <c r="J18" s="15" t="s">
        <v>58</v>
      </c>
      <c r="K18" s="26" t="s">
        <v>57</v>
      </c>
      <c r="L18" s="21"/>
      <c r="M18" s="50">
        <f t="shared" si="0"/>
        <v>0</v>
      </c>
    </row>
    <row r="19" spans="1:13" ht="12.75">
      <c r="A19" s="7" t="s">
        <v>87</v>
      </c>
      <c r="B19" s="7"/>
      <c r="C19" s="7"/>
      <c r="D19" s="7"/>
      <c r="E19" s="7"/>
      <c r="F19" s="5">
        <v>1663.96</v>
      </c>
      <c r="J19" s="16" t="s">
        <v>96</v>
      </c>
      <c r="K19" s="18" t="s">
        <v>59</v>
      </c>
      <c r="L19" s="23">
        <v>0.5</v>
      </c>
      <c r="M19" s="50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45595.409999999996</v>
      </c>
      <c r="J20" s="20"/>
      <c r="K20" s="27" t="s">
        <v>60</v>
      </c>
      <c r="L20" s="28">
        <f>SUM(L6:L19)</f>
        <v>19.509999999999998</v>
      </c>
      <c r="M20" s="35">
        <f>SUM(M6:M19)</f>
        <v>2680.451586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0.89</v>
      </c>
      <c r="M24" s="34">
        <f aca="true" t="shared" si="1" ref="M24:M35">L24*114.3*1.202*1.15</f>
        <v>140.6172321</v>
      </c>
    </row>
    <row r="25" spans="1:13" ht="12.75">
      <c r="A25" t="s">
        <v>15</v>
      </c>
      <c r="D25" t="s">
        <v>81</v>
      </c>
      <c r="F25" s="11">
        <v>3468.97</v>
      </c>
      <c r="J25" s="20">
        <v>2</v>
      </c>
      <c r="K25" s="20" t="s">
        <v>107</v>
      </c>
      <c r="L25" s="25">
        <v>0.07</v>
      </c>
      <c r="M25" s="34">
        <f t="shared" si="1"/>
        <v>11.0597823</v>
      </c>
    </row>
    <row r="26" spans="1:13" ht="12.75">
      <c r="A26" s="6" t="s">
        <v>92</v>
      </c>
      <c r="F26" s="5">
        <v>2270.28</v>
      </c>
      <c r="J26" s="20">
        <v>3</v>
      </c>
      <c r="K26" s="20" t="s">
        <v>108</v>
      </c>
      <c r="L26" s="25">
        <v>0.39</v>
      </c>
      <c r="M26" s="34">
        <f t="shared" si="1"/>
        <v>61.61878709999999</v>
      </c>
    </row>
    <row r="27" spans="1:13" ht="12.75">
      <c r="A27" s="6" t="s">
        <v>93</v>
      </c>
      <c r="F27" s="5">
        <v>0</v>
      </c>
      <c r="J27" s="20">
        <v>4</v>
      </c>
      <c r="K27" s="20" t="s">
        <v>110</v>
      </c>
      <c r="L27" s="25">
        <v>0.77</v>
      </c>
      <c r="M27" s="34">
        <f t="shared" si="1"/>
        <v>121.65760529999999</v>
      </c>
    </row>
    <row r="28" spans="1:13" ht="12.75">
      <c r="A28" s="4" t="s">
        <v>36</v>
      </c>
      <c r="F28" s="33">
        <f>SUM(F25:F27)</f>
        <v>5739.25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83</v>
      </c>
      <c r="D30" s="5">
        <v>1.16</v>
      </c>
      <c r="E30" t="s">
        <v>17</v>
      </c>
      <c r="F30" s="11">
        <f>E7*D30</f>
        <v>3685.8999999999996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90</v>
      </c>
      <c r="B31">
        <v>512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3685.8999999999996</v>
      </c>
      <c r="J32" s="20">
        <v>9</v>
      </c>
      <c r="K32" s="20"/>
      <c r="L32" s="25"/>
      <c r="M32" s="34">
        <f t="shared" si="1"/>
        <v>0</v>
      </c>
    </row>
    <row r="33" spans="1:13" ht="12.75">
      <c r="A33" s="4" t="s">
        <v>70</v>
      </c>
      <c r="J33" s="20">
        <v>10</v>
      </c>
      <c r="K33" s="20"/>
      <c r="L33" s="25"/>
      <c r="M33" s="34">
        <f t="shared" si="1"/>
        <v>0</v>
      </c>
    </row>
    <row r="34" spans="1:13" ht="12.75">
      <c r="A34" t="s">
        <v>71</v>
      </c>
      <c r="B34" s="10">
        <v>1</v>
      </c>
      <c r="D34" s="5">
        <v>5790</v>
      </c>
      <c r="F34" s="5">
        <f>B34*D34</f>
        <v>5790</v>
      </c>
      <c r="J34" s="20">
        <v>11</v>
      </c>
      <c r="K34" s="20"/>
      <c r="L34" s="25"/>
      <c r="M34" s="34">
        <f t="shared" si="1"/>
        <v>0</v>
      </c>
    </row>
    <row r="35" spans="1:13" ht="12.75">
      <c r="A35" s="54" t="s">
        <v>89</v>
      </c>
      <c r="B35" s="55"/>
      <c r="C35" s="54"/>
      <c r="D35" s="56"/>
      <c r="E35" s="54"/>
      <c r="F35" s="56">
        <v>1382</v>
      </c>
      <c r="J35" s="20">
        <v>12</v>
      </c>
      <c r="K35" s="20"/>
      <c r="L35" s="25"/>
      <c r="M35" s="34">
        <f t="shared" si="1"/>
        <v>0</v>
      </c>
    </row>
    <row r="36" spans="1:13" ht="12.75">
      <c r="A36" s="1" t="s">
        <v>72</v>
      </c>
      <c r="F36" s="8">
        <f>SUM(F34+F35)</f>
        <v>7172</v>
      </c>
      <c r="J36" s="20"/>
      <c r="K36" s="30" t="s">
        <v>60</v>
      </c>
      <c r="L36" s="28">
        <f>SUM(L24:L35)</f>
        <v>2.12</v>
      </c>
      <c r="M36" s="35">
        <f>SUM(M24:M35)</f>
        <v>334.9534068</v>
      </c>
    </row>
    <row r="37" spans="1:11" ht="12.75">
      <c r="A37" s="4" t="s">
        <v>20</v>
      </c>
      <c r="B37" s="4"/>
      <c r="K37" s="1" t="s">
        <v>64</v>
      </c>
    </row>
    <row r="38" spans="1:13" ht="12.75">
      <c r="A38" t="s">
        <v>21</v>
      </c>
      <c r="C38">
        <v>161849</v>
      </c>
      <c r="D38">
        <v>219171.6</v>
      </c>
      <c r="E38">
        <v>3177.5</v>
      </c>
      <c r="F38" s="36">
        <f>C38/D38*E38</f>
        <v>2346.449984852052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22</v>
      </c>
      <c r="F39" s="36">
        <f>M20</f>
        <v>2680.451586</v>
      </c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23</v>
      </c>
      <c r="F40" s="11">
        <f>M36</f>
        <v>334.9534068</v>
      </c>
      <c r="J40" s="20">
        <v>1</v>
      </c>
      <c r="K40" s="20" t="s">
        <v>102</v>
      </c>
      <c r="L40" s="25" t="s">
        <v>103</v>
      </c>
      <c r="M40" s="25">
        <v>17.6</v>
      </c>
    </row>
    <row r="41" spans="1:13" ht="12.75">
      <c r="A41" t="s">
        <v>79</v>
      </c>
      <c r="F41" s="5">
        <v>721.2</v>
      </c>
      <c r="J41" s="20">
        <v>2</v>
      </c>
      <c r="K41" s="20" t="s">
        <v>104</v>
      </c>
      <c r="L41" s="25" t="s">
        <v>103</v>
      </c>
      <c r="M41" s="25">
        <v>29</v>
      </c>
    </row>
    <row r="42" spans="1:13" ht="12.75">
      <c r="A42" t="s">
        <v>24</v>
      </c>
      <c r="F42" s="11">
        <f>M61</f>
        <v>200.02999999999997</v>
      </c>
      <c r="J42" s="20">
        <v>3</v>
      </c>
      <c r="K42" s="20" t="s">
        <v>105</v>
      </c>
      <c r="L42" s="25" t="s">
        <v>103</v>
      </c>
      <c r="M42" s="25">
        <v>10.08</v>
      </c>
    </row>
    <row r="43" spans="1:13" ht="12.75">
      <c r="A43" t="s">
        <v>25</v>
      </c>
      <c r="F43" s="5"/>
      <c r="J43" s="20">
        <v>4</v>
      </c>
      <c r="K43" s="20" t="s">
        <v>106</v>
      </c>
      <c r="L43" s="25" t="s">
        <v>103</v>
      </c>
      <c r="M43" s="25">
        <v>14.65</v>
      </c>
    </row>
    <row r="44" spans="1:13" ht="12.75">
      <c r="A44" t="s">
        <v>26</v>
      </c>
      <c r="F44" s="5"/>
      <c r="J44" s="20">
        <v>5</v>
      </c>
      <c r="K44" s="20" t="s">
        <v>109</v>
      </c>
      <c r="L44" s="25" t="s">
        <v>111</v>
      </c>
      <c r="M44" s="25">
        <v>128.7</v>
      </c>
    </row>
    <row r="45" spans="2:13" ht="12.75">
      <c r="B45">
        <v>3177.5</v>
      </c>
      <c r="C45" t="s">
        <v>16</v>
      </c>
      <c r="D45" s="11">
        <v>0.42</v>
      </c>
      <c r="E45" t="s">
        <v>17</v>
      </c>
      <c r="F45" s="11">
        <f>B45*D45</f>
        <v>1334.55</v>
      </c>
      <c r="J45" s="20">
        <v>6</v>
      </c>
      <c r="K45" s="20"/>
      <c r="L45" s="25"/>
      <c r="M45" s="25"/>
    </row>
    <row r="46" spans="1:13" ht="12.75">
      <c r="A46" s="45" t="s">
        <v>88</v>
      </c>
      <c r="B46" s="45"/>
      <c r="C46" s="45"/>
      <c r="D46" s="53"/>
      <c r="E46" s="45"/>
      <c r="F46" s="53">
        <v>0</v>
      </c>
      <c r="J46" s="20">
        <v>7</v>
      </c>
      <c r="K46" s="20"/>
      <c r="L46" s="25"/>
      <c r="M46" s="25"/>
    </row>
    <row r="47" spans="1:13" ht="12.75">
      <c r="A47" s="4" t="s">
        <v>27</v>
      </c>
      <c r="B47" s="10"/>
      <c r="C47" s="10"/>
      <c r="F47" s="33">
        <f>SUM(F38:F46)</f>
        <v>7617.634977652052</v>
      </c>
      <c r="J47" s="20">
        <v>8</v>
      </c>
      <c r="K47" s="20"/>
      <c r="L47" s="25"/>
      <c r="M47" s="25"/>
    </row>
    <row r="48" spans="1:13" ht="12.75">
      <c r="A48" s="4" t="s">
        <v>28</v>
      </c>
      <c r="J48" s="20">
        <v>9</v>
      </c>
      <c r="K48" s="20"/>
      <c r="L48" s="25"/>
      <c r="M48" s="25"/>
    </row>
    <row r="49" spans="1:13" ht="12.75">
      <c r="A49" t="s">
        <v>29</v>
      </c>
      <c r="B49">
        <v>3177.5</v>
      </c>
      <c r="C49" t="s">
        <v>69</v>
      </c>
      <c r="D49" s="5">
        <v>0.22</v>
      </c>
      <c r="E49" t="s">
        <v>17</v>
      </c>
      <c r="F49" s="11">
        <f>B49*D49</f>
        <v>699.05</v>
      </c>
      <c r="J49" s="20">
        <v>10</v>
      </c>
      <c r="K49" s="20"/>
      <c r="L49" s="25"/>
      <c r="M49" s="25"/>
    </row>
    <row r="50" spans="1:13" ht="12.75">
      <c r="A50" t="s">
        <v>30</v>
      </c>
      <c r="J50" s="20"/>
      <c r="K50" s="20"/>
      <c r="L50" s="25"/>
      <c r="M50" s="25"/>
    </row>
    <row r="51" spans="1:13" ht="12.75">
      <c r="A51" s="7" t="s">
        <v>80</v>
      </c>
      <c r="J51" s="20">
        <v>11</v>
      </c>
      <c r="K51" s="20"/>
      <c r="L51" s="25"/>
      <c r="M51" s="25"/>
    </row>
    <row r="52" spans="2:13" ht="12.75">
      <c r="B52">
        <v>3177.5</v>
      </c>
      <c r="C52" t="s">
        <v>16</v>
      </c>
      <c r="D52" s="11">
        <v>1.05</v>
      </c>
      <c r="E52" t="s">
        <v>17</v>
      </c>
      <c r="F52" s="11">
        <f>B52*D52</f>
        <v>3336.375</v>
      </c>
      <c r="J52" s="20">
        <v>12</v>
      </c>
      <c r="K52" s="20"/>
      <c r="L52" s="25"/>
      <c r="M52" s="25"/>
    </row>
    <row r="53" spans="1:13" ht="12.75">
      <c r="A53" s="4" t="s">
        <v>31</v>
      </c>
      <c r="F53" s="33">
        <f>F49+F52</f>
        <v>4035.425</v>
      </c>
      <c r="J53" s="20">
        <v>13</v>
      </c>
      <c r="K53" s="20"/>
      <c r="L53" s="25"/>
      <c r="M53" s="25"/>
    </row>
    <row r="54" spans="1:13" ht="12.75">
      <c r="A54" s="4" t="s">
        <v>32</v>
      </c>
      <c r="J54" s="20">
        <v>14</v>
      </c>
      <c r="K54" s="20"/>
      <c r="L54" s="25"/>
      <c r="M54" s="25"/>
    </row>
    <row r="55" spans="1:13" ht="12.75">
      <c r="A55" s="7" t="s">
        <v>33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3177.5</v>
      </c>
      <c r="C56" t="s">
        <v>16</v>
      </c>
      <c r="D56" s="11">
        <v>1.92</v>
      </c>
      <c r="E56" t="s">
        <v>17</v>
      </c>
      <c r="F56" s="11">
        <f>B56*D56</f>
        <v>6100.8</v>
      </c>
      <c r="G56" s="7"/>
      <c r="H56" s="7"/>
      <c r="J56" s="20">
        <v>16</v>
      </c>
      <c r="K56" s="20"/>
      <c r="L56" s="25"/>
      <c r="M56" s="25"/>
    </row>
    <row r="57" spans="1:13" ht="12.75">
      <c r="A57" s="4" t="s">
        <v>34</v>
      </c>
      <c r="F57" s="8">
        <f>SUM(F56)</f>
        <v>6100.8</v>
      </c>
      <c r="J57" s="20">
        <v>17</v>
      </c>
      <c r="K57" s="20"/>
      <c r="L57" s="25"/>
      <c r="M57" s="25"/>
    </row>
    <row r="58" spans="1:13" ht="12.75">
      <c r="A58" s="51" t="s">
        <v>86</v>
      </c>
      <c r="B58" s="45"/>
      <c r="C58" s="45"/>
      <c r="D58" s="46">
        <v>0</v>
      </c>
      <c r="E58" s="45"/>
      <c r="F58" s="52">
        <f>D58*E7</f>
        <v>0</v>
      </c>
      <c r="J58" s="20">
        <v>18</v>
      </c>
      <c r="K58" s="20"/>
      <c r="L58" s="25"/>
      <c r="M58" s="25"/>
    </row>
    <row r="59" spans="1:13" ht="12.75">
      <c r="A59" s="1" t="s">
        <v>35</v>
      </c>
      <c r="B59" s="1"/>
      <c r="F59" s="33">
        <f>F28+F32+F36+F47+F53+F57+F58</f>
        <v>34351.00997765205</v>
      </c>
      <c r="J59" s="20">
        <v>19</v>
      </c>
      <c r="K59" s="20"/>
      <c r="L59" s="25"/>
      <c r="M59" s="25"/>
    </row>
    <row r="60" spans="1:13" ht="12.75">
      <c r="A60" s="1" t="s">
        <v>84</v>
      </c>
      <c r="B60" s="37"/>
      <c r="C60" s="37">
        <v>0.058</v>
      </c>
      <c r="D60" s="1"/>
      <c r="E60" s="1"/>
      <c r="F60" s="33">
        <f>F59*5.8%</f>
        <v>1992.358578703819</v>
      </c>
      <c r="J60" s="20">
        <v>20</v>
      </c>
      <c r="K60" s="20"/>
      <c r="L60" s="25"/>
      <c r="M60" s="25"/>
    </row>
    <row r="61" spans="1:13" ht="15">
      <c r="A61" s="12" t="s">
        <v>37</v>
      </c>
      <c r="B61" s="12"/>
      <c r="C61" s="12"/>
      <c r="D61" s="12"/>
      <c r="E61" s="12"/>
      <c r="F61" s="32">
        <f>F59+F60</f>
        <v>36343.36855635587</v>
      </c>
      <c r="J61" s="20"/>
      <c r="K61" s="20"/>
      <c r="L61" s="31" t="s">
        <v>67</v>
      </c>
      <c r="M61" s="35">
        <f>SUM(M40:M60)</f>
        <v>200.02999999999997</v>
      </c>
    </row>
    <row r="62" spans="2:13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97</v>
      </c>
      <c r="J62" s="47"/>
      <c r="K62" s="47"/>
      <c r="L62" s="48"/>
      <c r="M62" s="49"/>
    </row>
    <row r="63" spans="1:6" ht="12.75">
      <c r="A63" s="13"/>
      <c r="B63" s="40">
        <v>42095</v>
      </c>
      <c r="C63" s="41">
        <v>-125912</v>
      </c>
      <c r="D63" s="43">
        <f>F20</f>
        <v>45595.409999999996</v>
      </c>
      <c r="E63" s="43">
        <f>F61</f>
        <v>36343.36855635587</v>
      </c>
      <c r="F63" s="44">
        <f>C63+D63-E63</f>
        <v>-116659.95855635586</v>
      </c>
    </row>
    <row r="65" ht="12.75">
      <c r="A65" t="s">
        <v>91</v>
      </c>
    </row>
    <row r="82" ht="12.75"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2014-10-30T07:14:23Z</cp:lastPrinted>
  <dcterms:created xsi:type="dcterms:W3CDTF">2008-08-18T07:30:19Z</dcterms:created>
  <dcterms:modified xsi:type="dcterms:W3CDTF">2015-06-09T17:51:14Z</dcterms:modified>
  <cp:category/>
  <cp:version/>
  <cp:contentType/>
  <cp:contentStatus/>
</cp:coreProperties>
</file>