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<sst xmlns="http://schemas.openxmlformats.org/spreadsheetml/2006/main" count="135" uniqueCount="109">
  <si>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</si>
  <si>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</si>
  <si>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</si>
  <si>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</si>
  <si>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</si>
  <si>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</si>
  <si>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</si>
  <si>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</si>
  <si>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</si>
  <si>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</si>
  <si>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</si>
  <si>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</si>
  <si>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</si>
  <si>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</si>
  <si>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</si>
  <si>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</si>
  <si>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</si>
  <si>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</si>
  <si>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</si>
  <si>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</si>
  <si>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</si>
  <si>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</si>
  <si>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</si>
  <si>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</si>
  <si>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</si>
  <si>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</si>
  <si>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</si>
  <si>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</si>
  <si>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</si>
  <si>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</si>
  <si>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</si>
  <si>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</si>
  <si>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</si>
  <si>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</si>
  <si>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</si>
  <si>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</si>
  <si>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</si>
  <si>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</si>
  <si>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</si>
  <si>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</si>
  <si>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</si>
  <si>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</si>
  <si>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</si>
  <si>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</si>
  <si>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</si>
  <si>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</si>
  <si>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</si>
  <si>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</si>
  <si>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</si>
  <si>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</si>
  <si>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</si>
  <si>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</si>
  <si>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</si>
  <si>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</si>
  <si>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</si>
  <si>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</si>
  <si>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</si>
  <si>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</si>
  <si>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</si>
  <si>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</si>
  <si>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</si>
  <si>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</si>
  <si>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</si>
  <si>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</si>
  <si>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</si>
  <si>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</si>
  <si>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</si>
  <si>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</si>
  <si>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</si>
  <si>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</si>
  <si>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</si>
  <si>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</si>
  <si>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</si>
  <si>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</si>
  <si>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</si>
  <si>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</si>
  <si>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</si>
  <si>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</si>
  <si>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</si>
  <si>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</si>
  <si>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</si>
  <si>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</si>
  <si>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</si>
  <si>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</si>
  <si>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</si>
  <si>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</si>
  <si>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</si>
  <si>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</si>
  <si>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</si>
  <si>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</si>
  <si>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</si>
  <si>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 xml:space="preserve">                    за     январь  2015 г.</t>
  </si>
  <si>
    <t>и канализации в техподполье мног-х жилых зданий</t>
  </si>
  <si>
    <t>г</t>
  </si>
  <si>
    <t>электрощитовые</t>
  </si>
  <si>
    <t>ост.на 01.03</t>
  </si>
  <si>
    <t>февраль</t>
  </si>
  <si>
    <t>Смена труб Д 110 ПВХ (8мп)</t>
  </si>
  <si>
    <t>Установка заглушки (4шт)</t>
  </si>
  <si>
    <t>Труба Д 110 ПВХ</t>
  </si>
  <si>
    <t>8мп</t>
  </si>
  <si>
    <t>Тройник</t>
  </si>
  <si>
    <t>2шт</t>
  </si>
  <si>
    <t>Заглушка</t>
  </si>
  <si>
    <t>4шт</t>
  </si>
  <si>
    <t>Отвод</t>
  </si>
  <si>
    <t>Переход</t>
  </si>
  <si>
    <t>1шт</t>
  </si>
  <si>
    <t>Пена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</si>
</sst>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8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91</v>
      </c>
    </row>
    <row r="3" spans="2:13" ht="12.75">
      <c r="B3" s="1" t="s">
        <v>80</v>
      </c>
      <c r="C3" s="8" t="s">
        <v>96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/>
      <c r="M6" s="50">
        <f>L6*114.3*1.202</f>
        <v>0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2.51</v>
      </c>
      <c r="M11" s="50">
        <f t="shared" si="0"/>
        <v>344.84538599999996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92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14820.05</v>
      </c>
      <c r="J16" s="15" t="s">
        <v>55</v>
      </c>
      <c r="K16" s="26" t="s">
        <v>56</v>
      </c>
      <c r="L16" s="21"/>
      <c r="M16" s="50">
        <f t="shared" si="0"/>
        <v>0</v>
      </c>
    </row>
    <row r="17" spans="1:13" ht="12.75">
      <c r="A17" t="s">
        <v>10</v>
      </c>
      <c r="F17" s="5">
        <v>14375.95</v>
      </c>
      <c r="J17" s="15" t="s">
        <v>57</v>
      </c>
      <c r="K17" s="26" t="s">
        <v>94</v>
      </c>
      <c r="L17" s="21"/>
      <c r="M17" s="50"/>
    </row>
    <row r="18" spans="2:13" ht="12.75">
      <c r="B18" t="s">
        <v>11</v>
      </c>
      <c r="F18" s="9">
        <f>F17/F16</f>
        <v>0.9700338392920402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93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14375.95</v>
      </c>
      <c r="J20" s="20"/>
      <c r="K20" s="27" t="s">
        <v>61</v>
      </c>
      <c r="L20" s="28">
        <f>SUM(L6:L19)</f>
        <v>6.33</v>
      </c>
      <c r="M20" s="34">
        <f>SUM(M6:M19)</f>
        <v>869.6698379999999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 t="s">
        <v>97</v>
      </c>
      <c r="L24" s="23">
        <v>4.95</v>
      </c>
      <c r="M24" s="33">
        <f aca="true" t="shared" si="1" ref="M24:M32">L24*114.3*1.202*1.15</f>
        <v>782.0846054999998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 t="s">
        <v>98</v>
      </c>
      <c r="L25" s="23">
        <v>4.48</v>
      </c>
      <c r="M25" s="33">
        <f t="shared" si="1"/>
        <v>707.8260672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1525.3999999999999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</v>
      </c>
      <c r="E31" t="s">
        <v>18</v>
      </c>
      <c r="F31" s="11">
        <f>B31*D31</f>
        <v>0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1525.3999999999999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9.43</v>
      </c>
      <c r="M33" s="45">
        <f>SUM(M24:M32)</f>
        <v>1489.9106726999999</v>
      </c>
    </row>
    <row r="34" spans="1:11" ht="12.75">
      <c r="A34" t="s">
        <v>23</v>
      </c>
      <c r="C34">
        <v>150533</v>
      </c>
      <c r="D34">
        <v>219171.6</v>
      </c>
      <c r="E34">
        <v>1315</v>
      </c>
      <c r="F34" s="36">
        <f>C34/D34*E34</f>
        <v>903.1776699170878</v>
      </c>
      <c r="K34" s="1" t="s">
        <v>65</v>
      </c>
    </row>
    <row r="35" spans="1:13" ht="12.75">
      <c r="A35" t="s">
        <v>24</v>
      </c>
      <c r="F35" s="36">
        <f>M20</f>
        <v>869.6698379999999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1489.9106726999999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 t="s">
        <v>99</v>
      </c>
      <c r="L37" s="23" t="s">
        <v>100</v>
      </c>
      <c r="M37" s="23">
        <v>1226.72</v>
      </c>
    </row>
    <row r="38" spans="1:13" ht="12.75">
      <c r="A38" t="s">
        <v>26</v>
      </c>
      <c r="F38" s="11">
        <f>M51</f>
        <v>2046.72</v>
      </c>
      <c r="J38" s="23">
        <v>2</v>
      </c>
      <c r="K38" s="43" t="s">
        <v>101</v>
      </c>
      <c r="L38" s="23" t="s">
        <v>102</v>
      </c>
      <c r="M38" s="23">
        <v>260</v>
      </c>
    </row>
    <row r="39" spans="1:13" ht="12.75">
      <c r="A39" t="s">
        <v>27</v>
      </c>
      <c r="F39" s="5"/>
      <c r="J39" s="23">
        <v>3</v>
      </c>
      <c r="K39" s="43" t="s">
        <v>103</v>
      </c>
      <c r="L39" s="23" t="s">
        <v>104</v>
      </c>
      <c r="M39" s="23">
        <v>80</v>
      </c>
    </row>
    <row r="40" spans="1:13" ht="12.75">
      <c r="A40" t="s">
        <v>28</v>
      </c>
      <c r="F40" s="5"/>
      <c r="J40" s="23">
        <v>4</v>
      </c>
      <c r="K40" s="43" t="s">
        <v>105</v>
      </c>
      <c r="L40" s="23" t="s">
        <v>102</v>
      </c>
      <c r="M40" s="23">
        <v>100</v>
      </c>
    </row>
    <row r="41" spans="2:13" ht="12.75">
      <c r="B41">
        <v>1315</v>
      </c>
      <c r="C41" t="s">
        <v>17</v>
      </c>
      <c r="D41" s="11">
        <v>0.31</v>
      </c>
      <c r="E41" t="s">
        <v>18</v>
      </c>
      <c r="F41" s="11">
        <f>B41*D41</f>
        <v>407.65</v>
      </c>
      <c r="J41" s="23">
        <v>5</v>
      </c>
      <c r="K41" s="43" t="s">
        <v>106</v>
      </c>
      <c r="L41" s="23" t="s">
        <v>107</v>
      </c>
      <c r="M41" s="23">
        <v>160</v>
      </c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 t="s">
        <v>108</v>
      </c>
      <c r="L42" s="23" t="s">
        <v>107</v>
      </c>
      <c r="M42" s="23">
        <v>220</v>
      </c>
    </row>
    <row r="43" spans="1:13" ht="12.75">
      <c r="A43" s="4" t="s">
        <v>29</v>
      </c>
      <c r="B43" s="10"/>
      <c r="C43" s="10"/>
      <c r="F43" s="32">
        <f>SUM(F34:F42)</f>
        <v>5717.128180617087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0.22</v>
      </c>
      <c r="E45" t="s">
        <v>18</v>
      </c>
      <c r="F45" s="11">
        <f>B45*D45</f>
        <v>289.3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0.95</v>
      </c>
      <c r="E48" t="s">
        <v>18</v>
      </c>
      <c r="F48" s="11">
        <f>B48*D48</f>
        <v>1249.25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1538.55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2046.72</v>
      </c>
    </row>
    <row r="52" spans="2:6" ht="12.75">
      <c r="B52">
        <v>1315</v>
      </c>
      <c r="C52" t="s">
        <v>17</v>
      </c>
      <c r="D52" s="11">
        <v>1.86</v>
      </c>
      <c r="E52" t="s">
        <v>18</v>
      </c>
      <c r="F52" s="11">
        <f>B52*D52</f>
        <v>2445.9</v>
      </c>
    </row>
    <row r="53" spans="1:6" ht="12.75">
      <c r="A53" s="4" t="s">
        <v>35</v>
      </c>
      <c r="F53" s="8">
        <f>SUM(F52)</f>
        <v>2445.9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13539.628180617086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785.2984344757909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14324.926615092878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42036</v>
      </c>
      <c r="C59" s="41">
        <v>131518</v>
      </c>
      <c r="D59" s="46">
        <f>F20</f>
        <v>14375.95</v>
      </c>
      <c r="E59" s="46">
        <f>F57</f>
        <v>14324.926615092878</v>
      </c>
      <c r="F59" s="47">
        <f>C59+D59-E59</f>
        <v>131569.02338490714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2011-12-17T10:12:17Z</cp:lastPrinted>
  <dcterms:created xsi:type="dcterms:W3CDTF">2008-08-18T07:30:19Z</dcterms:created>
  <dcterms:modified xsi:type="dcterms:W3CDTF">2015-04-23T06:09:54Z</dcterms:modified>
  <cp:category/>
  <cp:version/>
  <cp:contentType/>
  <cp:contentStatus/>
</cp:coreProperties>
</file>