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<sst xmlns="http://schemas.openxmlformats.org/spreadsheetml/2006/main" count="127" uniqueCount="103">
  <si>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</si>
  <si>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</si>
  <si>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</si>
  <si>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</si>
  <si>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</si>
  <si>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</si>
  <si>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</si>
  <si>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</si>
  <si>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</si>
  <si>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</si>
  <si>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</si>
  <si>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</si>
  <si>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</si>
  <si>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</si>
  <si>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</si>
  <si>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</si>
  <si>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</si>
  <si>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</si>
  <si>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</si>
  <si>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</si>
  <si>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</si>
  <si>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</si>
  <si>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</si>
  <si>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</si>
  <si>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</si>
  <si>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</si>
  <si>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</si>
  <si>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</si>
  <si>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</si>
  <si>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</si>
  <si>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</si>
  <si>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</si>
  <si>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</si>
  <si>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</si>
  <si>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</si>
  <si>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</si>
  <si>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</si>
  <si>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</si>
  <si>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</si>
  <si>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</si>
  <si>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</si>
  <si>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</si>
  <si>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</si>
  <si>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</si>
  <si>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</si>
  <si>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</si>
  <si>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</si>
  <si>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</si>
  <si>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</si>
  <si>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</si>
  <si>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</si>
  <si>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</si>
  <si>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</si>
  <si>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</si>
  <si>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</si>
  <si>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</si>
  <si>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</si>
  <si>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</si>
  <si>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</si>
  <si>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</si>
  <si>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</si>
  <si>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</si>
  <si>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</si>
  <si>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</si>
  <si>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</si>
  <si>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</si>
  <si>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</si>
  <si>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</si>
  <si>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</si>
  <si>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</si>
  <si>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</si>
  <si>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</si>
  <si>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</si>
  <si>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</si>
  <si>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</si>
  <si>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</si>
  <si>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</si>
  <si>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</si>
  <si>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</si>
  <si>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</si>
  <si>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</si>
  <si>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</si>
  <si>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</si>
  <si>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</si>
  <si>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</si>
  <si>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 Детская школа, ООО Пекарь",эр-телеком,ростел.)</t>
  </si>
  <si>
    <t>2) Дератизация</t>
  </si>
  <si>
    <t xml:space="preserve">                   Старший по дому 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</si>
  <si>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</si>
  <si>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</si>
  <si>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</si>
  <si>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</si>
  <si>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Премия</t>
  </si>
  <si>
    <t>ост.на 01.05</t>
  </si>
  <si>
    <t>апрель</t>
  </si>
  <si>
    <t xml:space="preserve">                    за   апрель   2015 г.</t>
  </si>
  <si>
    <t>0,2 ст.</t>
  </si>
  <si>
    <t>смена замка (1шт) мастерская</t>
  </si>
  <si>
    <t>замок</t>
  </si>
  <si>
    <t>1шт</t>
  </si>
  <si>
    <t>лампа</t>
  </si>
  <si>
    <t>смена ламп (7шт)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</si>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</sst>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79</v>
      </c>
      <c r="C3" s="8" t="s">
        <v>94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2.59</v>
      </c>
      <c r="M6" s="47">
        <f>L6*114.3*1.202</f>
        <v>355.83647399999995</v>
      </c>
    </row>
    <row r="7" spans="1:13" ht="12.75">
      <c r="A7" t="s">
        <v>2</v>
      </c>
      <c r="E7">
        <v>3380.9</v>
      </c>
      <c r="F7" t="s">
        <v>70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716.6</v>
      </c>
      <c r="F8" t="s">
        <v>70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1828</v>
      </c>
      <c r="F10" t="s">
        <v>70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70</v>
      </c>
      <c r="J11" s="16"/>
      <c r="K11" s="18" t="s">
        <v>52</v>
      </c>
      <c r="L11" s="23">
        <v>3.7</v>
      </c>
      <c r="M11" s="47">
        <f t="shared" si="0"/>
        <v>508.33782</v>
      </c>
    </row>
    <row r="12" spans="1:13" ht="12.75">
      <c r="A12" t="s">
        <v>7</v>
      </c>
      <c r="E12">
        <v>282</v>
      </c>
      <c r="F12" t="s">
        <v>70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89</v>
      </c>
      <c r="L13" s="23">
        <v>3.7</v>
      </c>
      <c r="M13" s="47">
        <f t="shared" si="0"/>
        <v>508.33782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39626.68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36437.98</v>
      </c>
      <c r="J17" s="15" t="s">
        <v>57</v>
      </c>
      <c r="K17" s="26" t="s">
        <v>91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0.9195314873716396</v>
      </c>
      <c r="J18" s="15" t="s">
        <v>59</v>
      </c>
      <c r="K18" s="26" t="s">
        <v>58</v>
      </c>
      <c r="L18" s="21">
        <v>1.8</v>
      </c>
      <c r="M18" s="47">
        <f t="shared" si="0"/>
        <v>247.29948</v>
      </c>
    </row>
    <row r="19" spans="1:13" ht="12.75">
      <c r="A19" s="7" t="s">
        <v>85</v>
      </c>
      <c r="B19" s="7"/>
      <c r="C19" s="7"/>
      <c r="D19" s="7"/>
      <c r="E19" s="7"/>
      <c r="F19" s="5">
        <v>2640.31</v>
      </c>
      <c r="J19" s="16" t="s">
        <v>90</v>
      </c>
      <c r="K19" s="18" t="s">
        <v>60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39078.29</v>
      </c>
      <c r="J20" s="20"/>
      <c r="K20" s="27" t="s">
        <v>61</v>
      </c>
      <c r="L20" s="28">
        <f>SUM(L6:L19)</f>
        <v>12.290000000000001</v>
      </c>
      <c r="M20" s="34">
        <f>SUM(M6:M19)</f>
        <v>1688.505894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1.07</v>
      </c>
      <c r="M24" s="33">
        <f>L24*114.3*1.202*1.15</f>
        <v>169.05667229999997</v>
      </c>
    </row>
    <row r="25" spans="1:13" ht="12.75">
      <c r="A25" t="s">
        <v>15</v>
      </c>
      <c r="F25" s="11">
        <v>5781.62</v>
      </c>
      <c r="J25" s="20">
        <v>2</v>
      </c>
      <c r="K25" s="20" t="s">
        <v>101</v>
      </c>
      <c r="L25" s="25">
        <v>0.49</v>
      </c>
      <c r="M25" s="33">
        <f aca="true" t="shared" si="1" ref="M25:M36">L25*114.3*1.202*1.15</f>
        <v>77.41847609999999</v>
      </c>
    </row>
    <row r="26" spans="1:13" ht="12.75">
      <c r="A26" s="6" t="s">
        <v>18</v>
      </c>
      <c r="E26" t="s">
        <v>96</v>
      </c>
      <c r="F26" s="5">
        <v>1923.2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426.71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8131.53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D30" s="5">
        <v>1.16</v>
      </c>
      <c r="E30" t="s">
        <v>17</v>
      </c>
      <c r="F30" s="11">
        <f>E7*D30</f>
        <v>3921.844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716.6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3921.844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161849</v>
      </c>
      <c r="D34">
        <v>219171.6</v>
      </c>
      <c r="E34">
        <v>3380.9</v>
      </c>
      <c r="F34" s="35">
        <f>C34/D34*E34</f>
        <v>2496.652322198679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1688.505894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246.47514839999997</v>
      </c>
      <c r="J36" s="20">
        <v>11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0</v>
      </c>
      <c r="J37" s="20"/>
      <c r="K37" s="30" t="s">
        <v>61</v>
      </c>
      <c r="L37" s="28">
        <f>SUM(L24:L36)</f>
        <v>1.56</v>
      </c>
      <c r="M37" s="34">
        <f>SUM(M24:M36)</f>
        <v>246.47514839999997</v>
      </c>
    </row>
    <row r="38" spans="1:11" ht="12.75">
      <c r="A38" t="s">
        <v>25</v>
      </c>
      <c r="F38" s="11">
        <f>M52</f>
        <v>198.2</v>
      </c>
      <c r="K38" s="1" t="s">
        <v>65</v>
      </c>
    </row>
    <row r="39" spans="1:13" ht="12.75">
      <c r="A39" t="s">
        <v>26</v>
      </c>
      <c r="F39" s="5"/>
      <c r="J39" s="22" t="s">
        <v>39</v>
      </c>
      <c r="K39" s="22"/>
      <c r="L39" s="22" t="s">
        <v>66</v>
      </c>
      <c r="M39" s="22" t="s">
        <v>45</v>
      </c>
    </row>
    <row r="40" spans="1:13" ht="12.75">
      <c r="A40" t="s">
        <v>27</v>
      </c>
      <c r="F40" s="5"/>
      <c r="J40" s="23" t="s">
        <v>40</v>
      </c>
      <c r="K40" s="23" t="s">
        <v>41</v>
      </c>
      <c r="L40" s="23"/>
      <c r="M40" s="23" t="s">
        <v>67</v>
      </c>
    </row>
    <row r="41" spans="2:13" ht="12.75">
      <c r="B41">
        <v>3380.9</v>
      </c>
      <c r="C41" t="s">
        <v>16</v>
      </c>
      <c r="D41" s="11">
        <v>0.42</v>
      </c>
      <c r="E41" t="s">
        <v>17</v>
      </c>
      <c r="F41" s="11">
        <f>B41*D41</f>
        <v>1419.978</v>
      </c>
      <c r="J41" s="20">
        <v>1</v>
      </c>
      <c r="K41" s="20" t="s">
        <v>98</v>
      </c>
      <c r="L41" s="25" t="s">
        <v>99</v>
      </c>
      <c r="M41" s="25">
        <v>116.3</v>
      </c>
    </row>
    <row r="42" spans="1:13" ht="12.75">
      <c r="A42" s="45" t="s">
        <v>81</v>
      </c>
      <c r="B42" s="45"/>
      <c r="C42" s="45"/>
      <c r="D42" s="46"/>
      <c r="E42" s="45"/>
      <c r="F42" s="46">
        <v>0</v>
      </c>
      <c r="J42" s="20">
        <v>2</v>
      </c>
      <c r="K42" s="20" t="s">
        <v>100</v>
      </c>
      <c r="L42" s="25" t="s">
        <v>102</v>
      </c>
      <c r="M42" s="25">
        <v>81.9</v>
      </c>
    </row>
    <row r="43" spans="1:13" ht="12.75">
      <c r="A43" s="4" t="s">
        <v>28</v>
      </c>
      <c r="B43" s="10"/>
      <c r="C43" s="10"/>
      <c r="F43" s="32">
        <f>SUM(F34:F42)</f>
        <v>6049.811364598679</v>
      </c>
      <c r="J43" s="20">
        <v>3</v>
      </c>
      <c r="K43" s="20"/>
      <c r="L43" s="25"/>
      <c r="M43" s="25"/>
    </row>
    <row r="44" spans="1:13" ht="12.75">
      <c r="A44" s="4" t="s">
        <v>29</v>
      </c>
      <c r="F44" s="5"/>
      <c r="J44" s="20">
        <v>4</v>
      </c>
      <c r="K44" s="20"/>
      <c r="L44" s="25"/>
      <c r="M44" s="25"/>
    </row>
    <row r="45" spans="1:13" ht="12.75">
      <c r="A45" t="s">
        <v>30</v>
      </c>
      <c r="B45">
        <v>3380.9</v>
      </c>
      <c r="C45" t="s">
        <v>70</v>
      </c>
      <c r="D45" s="5">
        <v>0.22</v>
      </c>
      <c r="E45" t="s">
        <v>17</v>
      </c>
      <c r="F45" s="11">
        <f>B45*D45</f>
        <v>743.798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78</v>
      </c>
      <c r="F47" s="5"/>
      <c r="J47" s="20">
        <v>8</v>
      </c>
      <c r="K47" s="20"/>
      <c r="L47" s="25"/>
      <c r="M47" s="25"/>
    </row>
    <row r="48" spans="2:13" ht="12.75">
      <c r="B48">
        <v>3380.9</v>
      </c>
      <c r="C48" t="s">
        <v>16</v>
      </c>
      <c r="D48" s="11">
        <v>1.05</v>
      </c>
      <c r="E48" t="s">
        <v>17</v>
      </c>
      <c r="F48" s="11">
        <f>B48*D48</f>
        <v>3549.945</v>
      </c>
      <c r="J48" s="20">
        <v>9</v>
      </c>
      <c r="K48" s="20"/>
      <c r="L48" s="25"/>
      <c r="M48" s="25"/>
    </row>
    <row r="49" spans="1:13" ht="12.75">
      <c r="A49" s="4" t="s">
        <v>32</v>
      </c>
      <c r="F49" s="32">
        <f>F45+F48</f>
        <v>4293.743</v>
      </c>
      <c r="J49" s="20">
        <v>10</v>
      </c>
      <c r="K49" s="20"/>
      <c r="L49" s="25"/>
      <c r="M49" s="25"/>
    </row>
    <row r="50" spans="1:13" ht="12.75">
      <c r="A50" s="4" t="s">
        <v>33</v>
      </c>
      <c r="F50" s="5"/>
      <c r="J50" s="20">
        <v>11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3380.9</v>
      </c>
      <c r="C52" t="s">
        <v>16</v>
      </c>
      <c r="D52" s="11">
        <v>1.92</v>
      </c>
      <c r="E52" t="s">
        <v>17</v>
      </c>
      <c r="F52" s="11">
        <f>B52*D52</f>
        <v>6491.3279999999995</v>
      </c>
      <c r="J52" s="20"/>
      <c r="K52" s="20"/>
      <c r="L52" s="31" t="s">
        <v>68</v>
      </c>
      <c r="M52" s="34">
        <f>SUM(M41:M51)</f>
        <v>198.2</v>
      </c>
    </row>
    <row r="53" spans="1:6" ht="12.75">
      <c r="A53" s="4" t="s">
        <v>35</v>
      </c>
      <c r="F53" s="32">
        <f>SUM(F52)</f>
        <v>6491.3279999999995</v>
      </c>
    </row>
    <row r="54" spans="1:6" ht="12.75">
      <c r="A54" s="48" t="s">
        <v>84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28888.25636459868</v>
      </c>
    </row>
    <row r="56" spans="1:6" ht="12.75">
      <c r="A56" s="1" t="s">
        <v>82</v>
      </c>
      <c r="B56" s="37"/>
      <c r="C56" s="37">
        <v>0.058</v>
      </c>
      <c r="D56" s="1"/>
      <c r="E56" s="1"/>
      <c r="F56" s="32">
        <f>F55*5.8%</f>
        <v>1675.5188691467233</v>
      </c>
    </row>
    <row r="57" spans="1:6" ht="15">
      <c r="A57" s="12" t="s">
        <v>38</v>
      </c>
      <c r="B57" s="12"/>
      <c r="C57" s="12"/>
      <c r="D57" s="12"/>
      <c r="E57" s="12"/>
      <c r="F57" s="36">
        <f>F55+F56</f>
        <v>30563.775233745404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93</v>
      </c>
    </row>
    <row r="59" spans="1:6" ht="12.75">
      <c r="A59" s="13"/>
      <c r="B59" s="40">
        <v>42095</v>
      </c>
      <c r="C59" s="41">
        <v>-120463</v>
      </c>
      <c r="D59" s="43">
        <f>F20</f>
        <v>39078.29</v>
      </c>
      <c r="E59" s="43">
        <f>F57</f>
        <v>30563.775233745404</v>
      </c>
      <c r="F59" s="44">
        <f>C59+D59-E59</f>
        <v>-111948.48523374539</v>
      </c>
    </row>
    <row r="62" ht="12.75">
      <c r="A62" t="s">
        <v>87</v>
      </c>
    </row>
    <row r="75" ht="12.75">
      <c r="G75" s="7"/>
    </row>
    <row r="81" spans="8:9" ht="12.75"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2013-10-31T12:13:26Z</cp:lastPrinted>
  <dcterms:created xsi:type="dcterms:W3CDTF">2008-08-18T07:30:19Z</dcterms:created>
  <dcterms:modified xsi:type="dcterms:W3CDTF">2015-06-09T18:00:13Z</dcterms:modified>
  <cp:category/>
  <cp:version/>
  <cp:contentType/>
  <cp:contentStatus/>
</cp:coreProperties>
</file>