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<sst xmlns="http://schemas.openxmlformats.org/spreadsheetml/2006/main" count="154" uniqueCount="124">
  <si>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</si>
  <si>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</si>
  <si>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</si>
  <si>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</si>
  <si>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</si>
  <si>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</si>
  <si>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</si>
  <si>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</si>
  <si>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</si>
  <si>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</si>
  <si>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</si>
  <si>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</si>
  <si>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</si>
  <si>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</si>
  <si>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</si>
  <si>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</si>
  <si>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</si>
  <si>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</si>
  <si>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</si>
  <si>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</si>
  <si>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</si>
  <si>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</si>
  <si>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</si>
  <si>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</si>
  <si>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</si>
  <si>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</si>
  <si>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</si>
  <si>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</si>
  <si>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</si>
  <si>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</si>
  <si>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</si>
  <si>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</si>
  <si>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</si>
  <si>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</si>
  <si>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</si>
  <si>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</si>
  <si>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</si>
  <si>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</si>
  <si>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</si>
  <si>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</si>
  <si>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</si>
  <si>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</si>
  <si>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</si>
  <si>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</si>
  <si>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</si>
  <si>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</si>
  <si>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</si>
  <si>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</si>
  <si>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</si>
  <si>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</si>
  <si>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</si>
  <si>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</si>
  <si>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</si>
  <si>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</si>
  <si>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</si>
  <si>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</si>
  <si>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</si>
  <si>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</si>
  <si>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</si>
  <si>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</si>
  <si>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</si>
  <si>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</si>
  <si>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</si>
  <si>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</si>
  <si>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</si>
  <si>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</si>
  <si>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</si>
  <si>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</si>
  <si>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</si>
  <si>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</si>
  <si>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</si>
  <si>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</si>
  <si>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</si>
  <si>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</si>
  <si>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</si>
  <si>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</si>
  <si>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</si>
  <si>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</si>
  <si>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</si>
  <si>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</si>
  <si>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</si>
  <si>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</si>
  <si>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</si>
  <si>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</si>
  <si>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</si>
  <si>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</si>
  <si>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</si>
  <si>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</si>
  <si>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</si>
  <si>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</si>
  <si>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</si>
  <si>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</si>
  <si>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</si>
  <si>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2015 г.</t>
  </si>
  <si>
    <t>и канализации в техподполье мног.  жилых зданий</t>
  </si>
  <si>
    <t>г</t>
  </si>
  <si>
    <t>электрощитовые</t>
  </si>
  <si>
    <t>ост.на 01.12</t>
  </si>
  <si>
    <t>ноябрь</t>
  </si>
  <si>
    <t xml:space="preserve">                    за  ноябрь  2015 г.</t>
  </si>
  <si>
    <t>3.  Пескосоляная смесь</t>
  </si>
  <si>
    <t>прочистка канализации п-д3</t>
  </si>
  <si>
    <t>смена труб д 25 (4мп) т.п.</t>
  </si>
  <si>
    <t>смена вентиля д 20 (2шт) т.п.</t>
  </si>
  <si>
    <t>смена сгона д 20 (1шт) т.п.</t>
  </si>
  <si>
    <t>смена вентиля д 25 (1шт) т.п.</t>
  </si>
  <si>
    <t xml:space="preserve">труба д 25 </t>
  </si>
  <si>
    <t>4мп</t>
  </si>
  <si>
    <t>отвод 25</t>
  </si>
  <si>
    <t>1шт</t>
  </si>
  <si>
    <t>вентиль д 20</t>
  </si>
  <si>
    <t>2шт</t>
  </si>
  <si>
    <t>сгон 20</t>
  </si>
  <si>
    <t>муфта 20</t>
  </si>
  <si>
    <t>тройник</t>
  </si>
  <si>
    <t>вентиль д 25</t>
  </si>
  <si>
    <t>установка хомута л/кл</t>
  </si>
  <si>
    <t>хомут</t>
  </si>
  <si>
    <t>смена замка (1шт) т.п.</t>
  </si>
  <si>
    <t>замок</t>
  </si>
  <si>
    <t>лампа</t>
  </si>
  <si>
    <t xml:space="preserve">смена светильника (1шт) </t>
  </si>
  <si>
    <t>смена ламп (13шт) л/кл. т.п.</t>
  </si>
  <si>
    <t>13шт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</si>
</sst>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22">
      <selection activeCell="M49" sqref="M4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99</v>
      </c>
    </row>
    <row r="3" spans="2:13" ht="12.75">
      <c r="B3" s="1" t="s">
        <v>82</v>
      </c>
      <c r="C3" s="8" t="s">
        <v>98</v>
      </c>
      <c r="D3" s="8" t="s">
        <v>93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4.26</v>
      </c>
      <c r="M11" s="50">
        <f t="shared" si="0"/>
        <v>585.2754359999999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94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48571.76</v>
      </c>
      <c r="J16" s="15" t="s">
        <v>54</v>
      </c>
      <c r="K16" s="26" t="s">
        <v>55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46597.01</v>
      </c>
      <c r="J17" s="15" t="s">
        <v>56</v>
      </c>
      <c r="K17" s="26" t="s">
        <v>96</v>
      </c>
      <c r="L17" s="21">
        <v>0</v>
      </c>
      <c r="M17" s="50">
        <f t="shared" si="0"/>
        <v>0</v>
      </c>
    </row>
    <row r="18" spans="2:13" ht="12.75">
      <c r="B18" t="s">
        <v>11</v>
      </c>
      <c r="F18" s="9">
        <f>F17/F16</f>
        <v>0.9593436597726744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95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48260.97</v>
      </c>
      <c r="J20" s="20"/>
      <c r="K20" s="27" t="s">
        <v>60</v>
      </c>
      <c r="L20" s="28">
        <f>SUM(L6:L19)</f>
        <v>9.01</v>
      </c>
      <c r="M20" s="35">
        <f>SUM(M6:M19)</f>
        <v>1237.871286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4.83</v>
      </c>
      <c r="M24" s="34">
        <f aca="true" t="shared" si="1" ref="M24:M35">L24*114.3*1.202*1.15</f>
        <v>763.1249786999998</v>
      </c>
    </row>
    <row r="25" spans="1:13" ht="12.75">
      <c r="A25" t="s">
        <v>15</v>
      </c>
      <c r="D25" t="s">
        <v>81</v>
      </c>
      <c r="F25" s="11">
        <v>2884.8</v>
      </c>
      <c r="J25" s="20">
        <v>2</v>
      </c>
      <c r="K25" s="20" t="s">
        <v>102</v>
      </c>
      <c r="L25" s="25">
        <v>3.79</v>
      </c>
      <c r="M25" s="34">
        <f t="shared" si="1"/>
        <v>598.8082131</v>
      </c>
    </row>
    <row r="26" spans="1:13" ht="12.75">
      <c r="A26" s="6" t="s">
        <v>92</v>
      </c>
      <c r="F26" s="5">
        <v>2270.28</v>
      </c>
      <c r="J26" s="20">
        <v>3</v>
      </c>
      <c r="K26" s="20" t="s">
        <v>103</v>
      </c>
      <c r="L26" s="25">
        <v>1.62</v>
      </c>
      <c r="M26" s="34">
        <f t="shared" si="1"/>
        <v>255.95496179999995</v>
      </c>
    </row>
    <row r="27" spans="1:13" ht="12.75">
      <c r="A27" s="6" t="s">
        <v>100</v>
      </c>
      <c r="F27" s="5">
        <v>540.18</v>
      </c>
      <c r="J27" s="20">
        <v>4</v>
      </c>
      <c r="K27" s="20" t="s">
        <v>104</v>
      </c>
      <c r="L27" s="25">
        <v>0.287</v>
      </c>
      <c r="M27" s="34">
        <f t="shared" si="1"/>
        <v>45.34510742999999</v>
      </c>
    </row>
    <row r="28" spans="1:13" ht="12.75">
      <c r="A28" s="4" t="s">
        <v>36</v>
      </c>
      <c r="F28" s="33">
        <f>SUM(F25:F27)</f>
        <v>5695.26</v>
      </c>
      <c r="J28" s="20">
        <v>5</v>
      </c>
      <c r="K28" s="20" t="s">
        <v>105</v>
      </c>
      <c r="L28" s="25">
        <v>1.03</v>
      </c>
      <c r="M28" s="34">
        <f t="shared" si="1"/>
        <v>162.73679669999999</v>
      </c>
    </row>
    <row r="29" spans="1:13" ht="12.75">
      <c r="A29" s="4" t="s">
        <v>18</v>
      </c>
      <c r="J29" s="20">
        <v>6</v>
      </c>
      <c r="K29" s="20" t="s">
        <v>116</v>
      </c>
      <c r="L29" s="25">
        <v>0.5</v>
      </c>
      <c r="M29" s="34">
        <f t="shared" si="1"/>
        <v>78.99844499999999</v>
      </c>
    </row>
    <row r="30" spans="1:13" ht="12.75">
      <c r="A30" t="s">
        <v>83</v>
      </c>
      <c r="D30" s="5">
        <v>1.64</v>
      </c>
      <c r="E30" t="s">
        <v>17</v>
      </c>
      <c r="F30" s="11">
        <f>E7*D30</f>
        <v>5211.099999999999</v>
      </c>
      <c r="J30" s="20">
        <v>7</v>
      </c>
      <c r="K30" s="20" t="s">
        <v>118</v>
      </c>
      <c r="L30" s="25">
        <v>1.07</v>
      </c>
      <c r="M30" s="34">
        <f t="shared" si="1"/>
        <v>169.05667229999997</v>
      </c>
    </row>
    <row r="31" spans="1:13" ht="12.75">
      <c r="A31" t="s">
        <v>90</v>
      </c>
      <c r="B31">
        <v>512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 t="s">
        <v>122</v>
      </c>
      <c r="L31" s="25">
        <v>0.91</v>
      </c>
      <c r="M31" s="34">
        <f t="shared" si="1"/>
        <v>143.7771699</v>
      </c>
    </row>
    <row r="32" spans="1:13" ht="12.75">
      <c r="A32" s="4" t="s">
        <v>19</v>
      </c>
      <c r="B32" s="10"/>
      <c r="C32" s="10"/>
      <c r="F32" s="33">
        <f>SUM(F30:F31)</f>
        <v>5211.099999999999</v>
      </c>
      <c r="J32" s="20">
        <v>9</v>
      </c>
      <c r="K32" s="20" t="s">
        <v>121</v>
      </c>
      <c r="L32" s="25">
        <v>0.89</v>
      </c>
      <c r="M32" s="34">
        <f t="shared" si="1"/>
        <v>140.6172321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6089</v>
      </c>
      <c r="F34" s="5">
        <f>B34*D34</f>
        <v>6089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89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6089</v>
      </c>
      <c r="J36" s="20"/>
      <c r="K36" s="30" t="s">
        <v>60</v>
      </c>
      <c r="L36" s="28">
        <f>SUM(L24:L35)</f>
        <v>14.927000000000003</v>
      </c>
      <c r="M36" s="35">
        <f>SUM(M24:M35)</f>
        <v>2358.41957703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 s="55">
        <v>161163</v>
      </c>
      <c r="D38">
        <v>219171.6</v>
      </c>
      <c r="E38">
        <v>3177.5</v>
      </c>
      <c r="F38" s="36">
        <f>C38/D38*E38</f>
        <v>2336.504512902219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1237.871286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2358.41957703</v>
      </c>
      <c r="J40" s="20">
        <v>1</v>
      </c>
      <c r="K40" s="20" t="s">
        <v>106</v>
      </c>
      <c r="L40" s="25" t="s">
        <v>107</v>
      </c>
      <c r="M40" s="25">
        <v>361.4</v>
      </c>
    </row>
    <row r="41" spans="1:13" ht="12.75">
      <c r="A41" t="s">
        <v>79</v>
      </c>
      <c r="F41" s="5">
        <v>721.2</v>
      </c>
      <c r="J41" s="20">
        <v>2</v>
      </c>
      <c r="K41" s="20" t="s">
        <v>108</v>
      </c>
      <c r="L41" s="25" t="s">
        <v>109</v>
      </c>
      <c r="M41" s="25">
        <v>31</v>
      </c>
    </row>
    <row r="42" spans="1:13" ht="12.75">
      <c r="A42" t="s">
        <v>24</v>
      </c>
      <c r="F42" s="11">
        <f>M61</f>
        <v>2452.17</v>
      </c>
      <c r="J42" s="20">
        <v>3</v>
      </c>
      <c r="K42" s="20" t="s">
        <v>110</v>
      </c>
      <c r="L42" s="25" t="s">
        <v>111</v>
      </c>
      <c r="M42" s="25">
        <v>796</v>
      </c>
    </row>
    <row r="43" spans="1:13" ht="12.75">
      <c r="A43" t="s">
        <v>25</v>
      </c>
      <c r="F43" s="5"/>
      <c r="J43" s="20">
        <v>4</v>
      </c>
      <c r="K43" s="20" t="s">
        <v>112</v>
      </c>
      <c r="L43" s="25" t="s">
        <v>109</v>
      </c>
      <c r="M43" s="25">
        <v>38</v>
      </c>
    </row>
    <row r="44" spans="1:13" ht="12.75">
      <c r="A44" t="s">
        <v>26</v>
      </c>
      <c r="F44" s="5"/>
      <c r="J44" s="20">
        <v>5</v>
      </c>
      <c r="K44" s="20" t="s">
        <v>113</v>
      </c>
      <c r="L44" s="25" t="s">
        <v>109</v>
      </c>
      <c r="M44" s="25">
        <v>61.33</v>
      </c>
    </row>
    <row r="45" spans="2:13" ht="12.75">
      <c r="B45">
        <v>3177.5</v>
      </c>
      <c r="C45" t="s">
        <v>16</v>
      </c>
      <c r="D45" s="11">
        <v>0.46</v>
      </c>
      <c r="E45" t="s">
        <v>17</v>
      </c>
      <c r="F45" s="11">
        <f>B45*D45</f>
        <v>1461.65</v>
      </c>
      <c r="J45" s="20">
        <v>6</v>
      </c>
      <c r="K45" s="20" t="s">
        <v>114</v>
      </c>
      <c r="L45" s="25" t="s">
        <v>109</v>
      </c>
      <c r="M45" s="25">
        <v>35</v>
      </c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 t="s">
        <v>115</v>
      </c>
      <c r="L46" s="25" t="s">
        <v>109</v>
      </c>
      <c r="M46" s="25">
        <v>525</v>
      </c>
    </row>
    <row r="47" spans="1:13" ht="12.75">
      <c r="A47" s="4" t="s">
        <v>27</v>
      </c>
      <c r="B47" s="10"/>
      <c r="C47" s="10"/>
      <c r="F47" s="33">
        <f>SUM(F38:F46)</f>
        <v>10567.815375932218</v>
      </c>
      <c r="J47" s="20">
        <v>8</v>
      </c>
      <c r="K47" s="20" t="s">
        <v>117</v>
      </c>
      <c r="L47" s="25" t="s">
        <v>109</v>
      </c>
      <c r="M47" s="25">
        <v>190</v>
      </c>
    </row>
    <row r="48" spans="1:13" ht="12.75">
      <c r="A48" s="4" t="s">
        <v>28</v>
      </c>
      <c r="J48" s="20">
        <v>9</v>
      </c>
      <c r="K48" s="20" t="s">
        <v>119</v>
      </c>
      <c r="L48" s="25" t="s">
        <v>109</v>
      </c>
      <c r="M48" s="25">
        <v>229.84</v>
      </c>
    </row>
    <row r="49" spans="1:13" ht="12.75">
      <c r="A49" t="s">
        <v>29</v>
      </c>
      <c r="B49">
        <v>3177.5</v>
      </c>
      <c r="C49" t="s">
        <v>69</v>
      </c>
      <c r="D49" s="5">
        <v>0.23</v>
      </c>
      <c r="E49" t="s">
        <v>17</v>
      </c>
      <c r="F49" s="11">
        <f>B49*D49</f>
        <v>730.825</v>
      </c>
      <c r="J49" s="20">
        <v>10</v>
      </c>
      <c r="K49" s="20" t="s">
        <v>120</v>
      </c>
      <c r="L49" s="25" t="s">
        <v>123</v>
      </c>
      <c r="M49" s="25">
        <v>184.6</v>
      </c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0.95</v>
      </c>
      <c r="E52" t="s">
        <v>17</v>
      </c>
      <c r="F52" s="11">
        <f>B52*D52</f>
        <v>3018.625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3749.45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2.36</v>
      </c>
      <c r="E56" t="s">
        <v>17</v>
      </c>
      <c r="F56" s="11">
        <f>B56*D56</f>
        <v>7498.9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7498.9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38811.525375932215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2251.0684718040684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41062.59384773628</v>
      </c>
      <c r="J61" s="20"/>
      <c r="K61" s="20"/>
      <c r="L61" s="31" t="s">
        <v>67</v>
      </c>
      <c r="M61" s="35">
        <f>SUM(M40:M60)</f>
        <v>2452.17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97</v>
      </c>
      <c r="J62" s="47"/>
      <c r="K62" s="47"/>
      <c r="L62" s="48"/>
      <c r="M62" s="49"/>
    </row>
    <row r="63" spans="1:6" ht="12.75">
      <c r="A63" s="13"/>
      <c r="B63" s="40">
        <v>42675</v>
      </c>
      <c r="C63" s="41">
        <v>-99498</v>
      </c>
      <c r="D63" s="43">
        <f>F20</f>
        <v>48260.97</v>
      </c>
      <c r="E63" s="43">
        <f>F61</f>
        <v>41062.59384773628</v>
      </c>
      <c r="F63" s="44">
        <f>C63+D63-E63</f>
        <v>-92299.62384773628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2016-01-26T11:28:21Z</dcterms:modified>
  <cp:category/>
  <cp:version/>
  <cp:contentType/>
  <cp:contentStatus/>
</cp:coreProperties>
</file>