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<sst xmlns="http://schemas.openxmlformats.org/spreadsheetml/2006/main" count="127" uniqueCount="103">
  <si>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</si>
  <si>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</si>
  <si>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</si>
  <si>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</si>
  <si>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</si>
  <si>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</si>
  <si>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</si>
  <si>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</si>
  <si>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</si>
  <si>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</si>
  <si>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</si>
  <si>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</si>
  <si>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</si>
  <si>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</si>
  <si>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</si>
  <si>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</si>
  <si>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</si>
  <si>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</si>
  <si>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</si>
  <si>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</si>
  <si>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</si>
  <si>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</si>
  <si>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</si>
  <si>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</si>
  <si>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</si>
  <si>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</si>
  <si>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</si>
  <si>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</si>
  <si>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</si>
  <si>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</si>
  <si>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</si>
  <si>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</si>
  <si>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</si>
  <si>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</si>
  <si>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</si>
  <si>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</si>
  <si>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</si>
  <si>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</si>
  <si>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</si>
  <si>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</si>
  <si>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</si>
  <si>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</si>
  <si>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</si>
  <si>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</si>
  <si>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</si>
  <si>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</si>
  <si>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</si>
  <si>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</si>
  <si>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</si>
  <si>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</si>
  <si>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</si>
  <si>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</si>
  <si>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</si>
  <si>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</si>
  <si>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</si>
  <si>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</si>
  <si>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</si>
  <si>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</si>
  <si>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</si>
  <si>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</si>
  <si>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</si>
  <si>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</si>
  <si>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</si>
  <si>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</si>
  <si>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</si>
  <si>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</si>
  <si>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</si>
  <si>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</si>
  <si>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</si>
  <si>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</si>
  <si>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</si>
  <si>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</si>
  <si>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</si>
  <si>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</si>
  <si>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</si>
  <si>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</si>
  <si>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</si>
  <si>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</si>
  <si>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</si>
  <si>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</si>
  <si>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</si>
  <si>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</si>
  <si>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</si>
  <si>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</si>
  <si>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</si>
  <si>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</si>
  <si>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</si>
  <si>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</si>
  <si>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</si>
  <si>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</si>
  <si>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</si>
  <si>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</si>
  <si>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</si>
  <si>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</si>
  <si>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ост.на 01.05.</t>
  </si>
  <si>
    <t>апрель</t>
  </si>
  <si>
    <t xml:space="preserve">                           за  апрель  2015 г.</t>
  </si>
  <si>
    <t>0,15 ставки</t>
  </si>
  <si>
    <t>откачка воды из техподполий</t>
  </si>
  <si>
    <t>прочитска канализации п-д2,4, кв.38</t>
  </si>
  <si>
    <t>смена ламп (10шт) п-д1,3,4, т.п.</t>
  </si>
  <si>
    <t>лампа</t>
  </si>
  <si>
    <t>10шт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</si>
</sst>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3.22</v>
      </c>
      <c r="M6" s="47">
        <f>L6*114.3*1.202</f>
        <v>442.39129199999996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3.53</v>
      </c>
      <c r="M11" s="47">
        <f t="shared" si="0"/>
        <v>484.98175799999996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93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/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32052.6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30766.74</v>
      </c>
      <c r="J17" s="15" t="s">
        <v>58</v>
      </c>
      <c r="K17" s="26" t="s">
        <v>92</v>
      </c>
      <c r="L17" s="21"/>
      <c r="M17" s="47">
        <f t="shared" si="0"/>
        <v>0</v>
      </c>
    </row>
    <row r="18" spans="2:13" ht="12.75">
      <c r="B18" t="s">
        <v>12</v>
      </c>
      <c r="F18" s="9">
        <f>F17/F16</f>
        <v>0.9598828176185397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87</v>
      </c>
      <c r="F19" s="11">
        <v>600</v>
      </c>
      <c r="J19" s="16" t="s">
        <v>91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31366.74</v>
      </c>
      <c r="J20" s="20"/>
      <c r="K20" s="27" t="s">
        <v>62</v>
      </c>
      <c r="L20" s="28">
        <f>SUM(L6:L19)</f>
        <v>12.58</v>
      </c>
      <c r="M20" s="32">
        <f>SUM(M6:M19)</f>
        <v>1728.3485879999998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99</v>
      </c>
      <c r="L24" s="25">
        <v>14.49</v>
      </c>
      <c r="M24" s="31">
        <f>L24*114.3*1.202*1.15</f>
        <v>2289.3749360999996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98</v>
      </c>
      <c r="L25" s="25">
        <v>10.5</v>
      </c>
      <c r="M25" s="31">
        <f aca="true" t="shared" si="1" ref="M25:M35">L25*114.3*1.202*1.15</f>
        <v>1658.9673449999998</v>
      </c>
    </row>
    <row r="26" spans="1:13" ht="12.75">
      <c r="A26" s="6" t="s">
        <v>19</v>
      </c>
      <c r="D26" t="s">
        <v>97</v>
      </c>
      <c r="F26" s="11">
        <v>1442.4</v>
      </c>
      <c r="J26" s="20">
        <v>3</v>
      </c>
      <c r="K26" s="20" t="s">
        <v>100</v>
      </c>
      <c r="L26" s="25">
        <v>0.7</v>
      </c>
      <c r="M26" s="31">
        <f t="shared" si="1"/>
        <v>110.59782299999998</v>
      </c>
    </row>
    <row r="27" spans="1:13" ht="12.75">
      <c r="A27" s="6" t="s">
        <v>84</v>
      </c>
      <c r="F27" s="11">
        <v>0</v>
      </c>
      <c r="J27" s="20">
        <v>4</v>
      </c>
      <c r="K27" s="20"/>
      <c r="L27" s="25"/>
      <c r="M27" s="31">
        <f t="shared" si="1"/>
        <v>0</v>
      </c>
    </row>
    <row r="28" spans="1:13" ht="12.75">
      <c r="A28" s="10" t="s">
        <v>38</v>
      </c>
      <c r="D28" s="5"/>
      <c r="F28" s="33">
        <f>F25+F26+F27</f>
        <v>7224.02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81</v>
      </c>
      <c r="D30" s="5">
        <v>1.16</v>
      </c>
      <c r="E30" t="s">
        <v>18</v>
      </c>
      <c r="F30" s="11">
        <f>E7*D30</f>
        <v>3676.504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82</v>
      </c>
      <c r="B31">
        <v>883.7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3676.504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161849</v>
      </c>
      <c r="D34">
        <v>218796.7</v>
      </c>
      <c r="E34">
        <v>3169.4</v>
      </c>
      <c r="F34" s="36">
        <f>C34/D34*E34</f>
        <v>2344.4787814441443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1728.3485879999998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4058.940104099999</v>
      </c>
      <c r="J36" s="20"/>
      <c r="K36" s="30" t="s">
        <v>62</v>
      </c>
      <c r="L36" s="28">
        <f>SUM(L24:L35)</f>
        <v>25.69</v>
      </c>
      <c r="M36" s="32">
        <f>SUM(M24:M35)</f>
        <v>4058.940104099999</v>
      </c>
    </row>
    <row r="37" spans="1:11" ht="12.75">
      <c r="A37" t="s">
        <v>78</v>
      </c>
      <c r="F37" s="5">
        <v>721.2</v>
      </c>
      <c r="K37" s="1" t="s">
        <v>66</v>
      </c>
    </row>
    <row r="38" spans="1:13" ht="12.75">
      <c r="A38" t="s">
        <v>26</v>
      </c>
      <c r="F38" s="5">
        <f>M56</f>
        <v>117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101</v>
      </c>
      <c r="L40" s="25" t="s">
        <v>102</v>
      </c>
      <c r="M40" s="25">
        <v>117</v>
      </c>
    </row>
    <row r="41" spans="2:13" ht="12.75">
      <c r="B41">
        <v>3169.4</v>
      </c>
      <c r="C41" t="s">
        <v>17</v>
      </c>
      <c r="D41" s="11">
        <v>0.42</v>
      </c>
      <c r="E41" t="s">
        <v>18</v>
      </c>
      <c r="F41" s="46">
        <f>B41*D41</f>
        <v>1331.148</v>
      </c>
      <c r="J41" s="20">
        <v>2</v>
      </c>
      <c r="K41" s="20"/>
      <c r="L41" s="23"/>
      <c r="M41" s="23"/>
    </row>
    <row r="42" spans="1:13" ht="12.75">
      <c r="A42" s="49" t="s">
        <v>88</v>
      </c>
      <c r="B42" s="49"/>
      <c r="C42" s="49"/>
      <c r="D42" s="46"/>
      <c r="E42" s="49"/>
      <c r="F42" s="46">
        <v>0</v>
      </c>
      <c r="J42" s="20">
        <v>3</v>
      </c>
      <c r="K42" s="20"/>
      <c r="L42" s="23"/>
      <c r="M42" s="23"/>
    </row>
    <row r="43" spans="1:13" ht="12.75">
      <c r="A43" s="10" t="s">
        <v>29</v>
      </c>
      <c r="B43" s="10"/>
      <c r="C43" s="10"/>
      <c r="F43" s="33">
        <f>SUM(F34:F42)</f>
        <v>10301.115473544143</v>
      </c>
      <c r="J43" s="20">
        <v>4</v>
      </c>
      <c r="K43" s="20"/>
      <c r="L43" s="23"/>
      <c r="M43" s="23"/>
    </row>
    <row r="44" spans="1:13" ht="12.75">
      <c r="A44" s="4" t="s">
        <v>30</v>
      </c>
      <c r="J44" s="20">
        <v>5</v>
      </c>
      <c r="K44" s="20"/>
      <c r="L44" s="23"/>
      <c r="M44" s="23"/>
    </row>
    <row r="45" spans="1:13" ht="12.75">
      <c r="A45" t="s">
        <v>31</v>
      </c>
      <c r="B45">
        <v>3169.4</v>
      </c>
      <c r="C45" t="s">
        <v>70</v>
      </c>
      <c r="D45" s="5">
        <v>0.22</v>
      </c>
      <c r="E45" t="s">
        <v>18</v>
      </c>
      <c r="F45" s="46">
        <f>B45*D45</f>
        <v>697.268</v>
      </c>
      <c r="J45" s="20">
        <v>6</v>
      </c>
      <c r="K45" s="20"/>
      <c r="L45" s="23"/>
      <c r="M45" s="23"/>
    </row>
    <row r="46" spans="1:13" ht="12.75">
      <c r="A46" t="s">
        <v>32</v>
      </c>
      <c r="F46" s="5"/>
      <c r="J46" s="20">
        <v>7</v>
      </c>
      <c r="K46" s="20"/>
      <c r="L46" s="23"/>
      <c r="M46" s="23"/>
    </row>
    <row r="47" spans="1:13" ht="12.75">
      <c r="A47" s="7" t="s">
        <v>77</v>
      </c>
      <c r="F47" s="5"/>
      <c r="J47" s="20">
        <v>8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1.05</v>
      </c>
      <c r="E48" t="s">
        <v>18</v>
      </c>
      <c r="F48" s="11">
        <f>B48*D48</f>
        <v>3327.8700000000003</v>
      </c>
      <c r="J48" s="20">
        <v>9</v>
      </c>
      <c r="K48" s="20"/>
      <c r="L48" s="23"/>
      <c r="M48" s="23"/>
    </row>
    <row r="49" spans="1:13" ht="12.75">
      <c r="A49" s="10" t="s">
        <v>33</v>
      </c>
      <c r="F49" s="33">
        <f>F45+F48</f>
        <v>4025.1380000000004</v>
      </c>
      <c r="J49" s="20">
        <v>10</v>
      </c>
      <c r="K49" s="20"/>
      <c r="L49" s="23"/>
      <c r="M49" s="23"/>
    </row>
    <row r="50" spans="1:13" ht="12.75">
      <c r="A50" s="4" t="s">
        <v>34</v>
      </c>
      <c r="J50" s="20">
        <v>11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1.92</v>
      </c>
      <c r="E52" t="s">
        <v>18</v>
      </c>
      <c r="F52" s="11">
        <f>B52*D52</f>
        <v>6085.248</v>
      </c>
      <c r="J52" s="20">
        <v>13</v>
      </c>
      <c r="K52" s="20"/>
      <c r="L52" s="23"/>
      <c r="M52" s="23"/>
    </row>
    <row r="53" spans="1:13" ht="12.75">
      <c r="A53" s="10" t="s">
        <v>36</v>
      </c>
      <c r="F53" s="33">
        <f>SUM(F52)</f>
        <v>6085.248</v>
      </c>
      <c r="J53" s="20">
        <v>14</v>
      </c>
      <c r="K53" s="20"/>
      <c r="L53" s="23"/>
      <c r="M53" s="23"/>
    </row>
    <row r="54" spans="1:13" ht="12.75">
      <c r="A54" s="48" t="s">
        <v>86</v>
      </c>
      <c r="B54" s="49"/>
      <c r="C54" s="49"/>
      <c r="D54" s="50">
        <v>0</v>
      </c>
      <c r="E54" s="49"/>
      <c r="F54" s="51">
        <f>D54*E7</f>
        <v>0</v>
      </c>
      <c r="J54" s="20">
        <v>15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31312.02547354414</v>
      </c>
      <c r="J55" s="20">
        <v>16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1816.0974774655601</v>
      </c>
      <c r="J56" s="20"/>
      <c r="K56" s="20"/>
      <c r="L56" s="34" t="s">
        <v>69</v>
      </c>
      <c r="M56" s="35">
        <f>SUM(M40:M55)</f>
        <v>117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33128.122951009704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42095</v>
      </c>
      <c r="C59" s="41">
        <v>59499</v>
      </c>
      <c r="D59" s="44">
        <f>F20</f>
        <v>31366.74</v>
      </c>
      <c r="E59" s="44">
        <f>F57</f>
        <v>33128.122951009704</v>
      </c>
      <c r="F59" s="45">
        <f>C59+D59-E59</f>
        <v>57737.6170489903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2014-05-21T10:53:42Z</cp:lastPrinted>
  <dcterms:created xsi:type="dcterms:W3CDTF">2008-08-18T07:30:19Z</dcterms:created>
  <dcterms:modified xsi:type="dcterms:W3CDTF">2015-06-15T18:32:08Z</dcterms:modified>
  <cp:category/>
  <cp:version/>
  <cp:contentType/>
  <cp:contentStatus/>
</cp:coreProperties>
</file>