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<sst xmlns="http://schemas.openxmlformats.org/spreadsheetml/2006/main" count="139" uniqueCount="113">
  <si>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</si>
  <si>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</si>
  <si>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</si>
  <si>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</si>
  <si>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</si>
  <si>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</si>
  <si>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</si>
  <si>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</si>
  <si>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</si>
  <si>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</si>
  <si>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</si>
  <si>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</si>
  <si>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</si>
  <si>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</si>
  <si>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</si>
  <si>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</si>
  <si>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</si>
  <si>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</si>
  <si>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</si>
  <si>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</si>
  <si>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</si>
  <si>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</si>
  <si>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</si>
  <si>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</si>
  <si>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</si>
  <si>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</si>
  <si>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</si>
  <si>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</si>
  <si>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</si>
  <si>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</si>
  <si>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</si>
  <si>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</si>
  <si>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</si>
  <si>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</si>
  <si>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</si>
  <si>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</si>
  <si>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</si>
  <si>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</si>
  <si>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</si>
  <si>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</si>
  <si>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</si>
  <si>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</si>
  <si>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</si>
  <si>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</si>
  <si>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</si>
  <si>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</si>
  <si>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</si>
  <si>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</si>
  <si>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</si>
  <si>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</si>
  <si>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</si>
  <si>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</si>
  <si>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</si>
  <si>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</si>
  <si>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</si>
  <si>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</si>
  <si>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</si>
  <si>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</si>
  <si>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</si>
  <si>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</si>
  <si>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</si>
  <si>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</si>
  <si>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</si>
  <si>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</si>
  <si>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</si>
  <si>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</si>
  <si>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</si>
  <si>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</si>
  <si>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</si>
  <si>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</si>
  <si>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</si>
  <si>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</si>
  <si>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</si>
  <si>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</si>
  <si>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</si>
  <si>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</si>
  <si>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</si>
  <si>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</si>
  <si>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</si>
  <si>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</si>
  <si>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</si>
  <si>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</si>
  <si>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</si>
  <si>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</si>
  <si>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</si>
  <si>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</si>
  <si>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</si>
  <si>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</si>
  <si>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</si>
  <si>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</si>
  <si>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</si>
  <si>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</si>
  <si>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</si>
  <si>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</si>
  <si>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</si>
  <si>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</si>
  <si>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ост.на 01.03</t>
  </si>
  <si>
    <t>февраль</t>
  </si>
  <si>
    <t xml:space="preserve">                    за   февраль   2015 г.</t>
  </si>
  <si>
    <t>г</t>
  </si>
  <si>
    <t>электрощитовые</t>
  </si>
  <si>
    <t>Хомут</t>
  </si>
  <si>
    <t>Установка хомута (1шт)</t>
  </si>
  <si>
    <t>1шт</t>
  </si>
  <si>
    <t>Прочистка канализации п-д3</t>
  </si>
  <si>
    <t>Смена замка (1шт) п-д2</t>
  </si>
  <si>
    <t>Замок</t>
  </si>
  <si>
    <t>смена ламп (9шт) л/кл, т.п.</t>
  </si>
  <si>
    <t>лампа</t>
  </si>
  <si>
    <t>9шт</t>
  </si>
  <si>
    <t>смена патрона (1шт) п-д2</t>
  </si>
  <si>
    <t>патрон</t>
  </si>
  <si>
    <t>очистка кровли от снега и наледи (100м2)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</si>
</sst>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0">
      <selection activeCell="M30" sqref="M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98</v>
      </c>
    </row>
    <row r="3" spans="2:13" ht="12.75">
      <c r="B3" s="1" t="s">
        <v>83</v>
      </c>
      <c r="C3" s="8" t="s">
        <v>97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/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7.82</v>
      </c>
      <c r="M11" s="48">
        <f t="shared" si="0"/>
        <v>1074.378852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/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49</v>
      </c>
      <c r="K16" s="26" t="s">
        <v>50</v>
      </c>
      <c r="L16" s="21"/>
      <c r="M16" s="48">
        <f t="shared" si="0"/>
        <v>0</v>
      </c>
    </row>
    <row r="17" spans="1:13" ht="12.75">
      <c r="A17" t="s">
        <v>10</v>
      </c>
      <c r="F17" s="5">
        <v>78735.71</v>
      </c>
      <c r="J17" s="15" t="s">
        <v>51</v>
      </c>
      <c r="K17" s="26" t="s">
        <v>100</v>
      </c>
      <c r="L17" s="21">
        <v>27</v>
      </c>
      <c r="M17" s="48">
        <f t="shared" si="0"/>
        <v>3709.4921999999997</v>
      </c>
    </row>
    <row r="18" spans="2:13" ht="12.75">
      <c r="B18" t="s">
        <v>11</v>
      </c>
      <c r="F18" s="9">
        <f>F17/F16</f>
        <v>0.9217829147347665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99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80169.67000000001</v>
      </c>
      <c r="J20" s="20"/>
      <c r="K20" s="27" t="s">
        <v>55</v>
      </c>
      <c r="L20" s="28">
        <f>SUM(L6:L19)</f>
        <v>46.07</v>
      </c>
      <c r="M20" s="34">
        <f>SUM(M6:M19)</f>
        <v>6329.492802000001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102</v>
      </c>
      <c r="L24" s="25">
        <v>0.5</v>
      </c>
      <c r="M24" s="33">
        <f>L24*114.3*1.202*1.15</f>
        <v>78.99844499999999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104</v>
      </c>
      <c r="L25" s="25">
        <v>4.83</v>
      </c>
      <c r="M25" s="33">
        <f aca="true" t="shared" si="1" ref="M25:M34">L25*114.3*1.202*1.15</f>
        <v>763.1249786999998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105</v>
      </c>
      <c r="L26" s="25">
        <v>1.07</v>
      </c>
      <c r="M26" s="33">
        <f t="shared" si="1"/>
        <v>169.05667229999997</v>
      </c>
    </row>
    <row r="27" spans="1:13" ht="12.75">
      <c r="A27" s="6" t="s">
        <v>86</v>
      </c>
      <c r="F27" s="5">
        <v>0</v>
      </c>
      <c r="J27" s="20">
        <v>4</v>
      </c>
      <c r="K27" s="20" t="s">
        <v>107</v>
      </c>
      <c r="L27" s="25">
        <v>0.63</v>
      </c>
      <c r="M27" s="33">
        <f t="shared" si="1"/>
        <v>99.5380407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 t="s">
        <v>110</v>
      </c>
      <c r="L28" s="25">
        <v>0.39</v>
      </c>
      <c r="M28" s="33">
        <f t="shared" si="1"/>
        <v>61.61878709999999</v>
      </c>
    </row>
    <row r="29" spans="1:13" ht="12.75">
      <c r="A29" s="4" t="s">
        <v>19</v>
      </c>
      <c r="J29" s="20">
        <v>6</v>
      </c>
      <c r="K29" s="20" t="s">
        <v>112</v>
      </c>
      <c r="L29" s="25"/>
      <c r="M29" s="33">
        <v>13738.86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6896.78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6896.78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5790</v>
      </c>
      <c r="F34" s="36">
        <f>B34*D34</f>
        <v>17370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17370</v>
      </c>
      <c r="J35" s="20"/>
      <c r="K35" s="30" t="s">
        <v>55</v>
      </c>
      <c r="L35" s="28">
        <f>SUM(L24:L34)</f>
        <v>7.42</v>
      </c>
      <c r="M35" s="34">
        <f>SUM(M24:M34)</f>
        <v>14911.1969238</v>
      </c>
    </row>
    <row r="36" spans="1:11" ht="12.75">
      <c r="A36" s="4" t="s">
        <v>69</v>
      </c>
      <c r="B36" s="4"/>
      <c r="K36" s="1" t="s">
        <v>59</v>
      </c>
    </row>
    <row r="37" spans="1:13" ht="12.75">
      <c r="A37" t="s">
        <v>21</v>
      </c>
      <c r="C37">
        <v>150533</v>
      </c>
      <c r="D37">
        <v>219171.6</v>
      </c>
      <c r="E37">
        <v>5945.5</v>
      </c>
      <c r="F37" s="35">
        <f>C37/D37*E37</f>
        <v>4083.5306741384375</v>
      </c>
      <c r="J37" s="22" t="s">
        <v>33</v>
      </c>
      <c r="K37" s="22"/>
      <c r="L37" s="22" t="s">
        <v>60</v>
      </c>
      <c r="M37" s="22" t="s">
        <v>39</v>
      </c>
    </row>
    <row r="38" spans="1:13" ht="12.75">
      <c r="A38" t="s">
        <v>22</v>
      </c>
      <c r="F38" s="35">
        <f>M20</f>
        <v>6329.492802000001</v>
      </c>
      <c r="J38" s="23" t="s">
        <v>34</v>
      </c>
      <c r="K38" s="23" t="s">
        <v>35</v>
      </c>
      <c r="L38" s="23"/>
      <c r="M38" s="23" t="s">
        <v>61</v>
      </c>
    </row>
    <row r="39" spans="1:13" ht="12.75">
      <c r="A39" t="s">
        <v>23</v>
      </c>
      <c r="F39" s="11">
        <f>M35</f>
        <v>14911.1969238</v>
      </c>
      <c r="J39" s="20">
        <v>1</v>
      </c>
      <c r="K39" s="20" t="s">
        <v>101</v>
      </c>
      <c r="L39" s="25" t="s">
        <v>103</v>
      </c>
      <c r="M39" s="25">
        <v>37</v>
      </c>
    </row>
    <row r="40" spans="1:13" ht="12.75">
      <c r="A40" t="s">
        <v>80</v>
      </c>
      <c r="F40" s="5">
        <v>2163.6</v>
      </c>
      <c r="J40" s="20">
        <v>2</v>
      </c>
      <c r="K40" s="20" t="s">
        <v>106</v>
      </c>
      <c r="L40" s="25" t="s">
        <v>103</v>
      </c>
      <c r="M40" s="25">
        <v>127</v>
      </c>
    </row>
    <row r="41" spans="1:13" ht="12.75">
      <c r="A41" t="s">
        <v>24</v>
      </c>
      <c r="F41" s="11">
        <f>M63</f>
        <v>283.95</v>
      </c>
      <c r="J41" s="20">
        <v>3</v>
      </c>
      <c r="K41" s="20" t="s">
        <v>108</v>
      </c>
      <c r="L41" s="25" t="s">
        <v>109</v>
      </c>
      <c r="M41" s="25">
        <v>105.3</v>
      </c>
    </row>
    <row r="42" spans="1:13" ht="12.75">
      <c r="A42" t="s">
        <v>25</v>
      </c>
      <c r="F42" s="5"/>
      <c r="J42" s="20">
        <v>4</v>
      </c>
      <c r="K42" s="20" t="s">
        <v>111</v>
      </c>
      <c r="L42" s="25" t="s">
        <v>103</v>
      </c>
      <c r="M42" s="25">
        <v>14.65</v>
      </c>
    </row>
    <row r="43" spans="1:13" ht="12.75">
      <c r="A43" t="s">
        <v>26</v>
      </c>
      <c r="F43" s="5"/>
      <c r="J43" s="20">
        <v>5</v>
      </c>
      <c r="K43" s="20"/>
      <c r="L43" s="25"/>
      <c r="M43" s="25"/>
    </row>
    <row r="44" spans="2:13" ht="12.75">
      <c r="B44">
        <v>5945.5</v>
      </c>
      <c r="C44" t="s">
        <v>16</v>
      </c>
      <c r="D44" s="11">
        <v>0.31</v>
      </c>
      <c r="E44" t="s">
        <v>17</v>
      </c>
      <c r="F44" s="11">
        <f>B44*D44</f>
        <v>1843.105</v>
      </c>
      <c r="J44" s="20">
        <v>6</v>
      </c>
      <c r="K44" s="20"/>
      <c r="L44" s="25"/>
      <c r="M44" s="25"/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7</v>
      </c>
      <c r="K45" s="20"/>
      <c r="L45" s="25"/>
      <c r="M45" s="25"/>
    </row>
    <row r="46" spans="1:13" ht="12.75">
      <c r="A46" s="4" t="s">
        <v>72</v>
      </c>
      <c r="B46" s="10"/>
      <c r="C46" s="10"/>
      <c r="F46" s="32">
        <f>SUM(F37:F44)</f>
        <v>29614.875399938435</v>
      </c>
      <c r="J46" s="20">
        <v>8</v>
      </c>
      <c r="K46" s="20"/>
      <c r="L46" s="25"/>
      <c r="M46" s="25"/>
    </row>
    <row r="47" spans="1:13" ht="12.75">
      <c r="A47" s="4" t="s">
        <v>70</v>
      </c>
      <c r="F47" s="5"/>
      <c r="J47" s="20">
        <v>9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64</v>
      </c>
      <c r="D48" s="5">
        <v>0.22</v>
      </c>
      <c r="E48" t="s">
        <v>17</v>
      </c>
      <c r="F48" s="11">
        <f>B48*D48</f>
        <v>1308.01</v>
      </c>
      <c r="J48" s="20">
        <v>10</v>
      </c>
      <c r="K48" s="20"/>
      <c r="L48" s="25"/>
      <c r="M48" s="25"/>
    </row>
    <row r="49" spans="1:13" ht="12.75">
      <c r="A49" t="s">
        <v>28</v>
      </c>
      <c r="F49" s="5"/>
      <c r="J49" s="20">
        <v>11</v>
      </c>
      <c r="K49" s="20"/>
      <c r="L49" s="25"/>
      <c r="M49" s="25"/>
    </row>
    <row r="50" spans="1:13" ht="12.75">
      <c r="A50" s="7" t="s">
        <v>81</v>
      </c>
      <c r="F50" s="5"/>
      <c r="J50" s="20">
        <v>12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0.95</v>
      </c>
      <c r="E51" t="s">
        <v>17</v>
      </c>
      <c r="F51" s="11">
        <f>B51*D51</f>
        <v>5648.224999999999</v>
      </c>
      <c r="J51" s="20">
        <v>13</v>
      </c>
      <c r="K51" s="20"/>
      <c r="L51" s="25"/>
      <c r="M51" s="25"/>
    </row>
    <row r="52" spans="1:13" ht="12.75">
      <c r="A52" s="4" t="s">
        <v>71</v>
      </c>
      <c r="F52" s="32">
        <f>F48+F51</f>
        <v>6956.235</v>
      </c>
      <c r="J52" s="20">
        <v>14</v>
      </c>
      <c r="K52" s="20"/>
      <c r="L52" s="25"/>
      <c r="M52" s="25"/>
    </row>
    <row r="53" spans="1:13" ht="12.75">
      <c r="A53" s="4" t="s">
        <v>73</v>
      </c>
      <c r="J53" s="20">
        <v>15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1.86</v>
      </c>
      <c r="E55" t="s">
        <v>17</v>
      </c>
      <c r="F55" s="11">
        <f>B55*D55</f>
        <v>11058.630000000001</v>
      </c>
      <c r="G55" s="7"/>
      <c r="H55" s="7"/>
      <c r="J55" s="20">
        <v>17</v>
      </c>
      <c r="K55" s="20"/>
      <c r="L55" s="25"/>
      <c r="M55" s="25"/>
    </row>
    <row r="56" spans="1:13" ht="12.75">
      <c r="A56" s="4" t="s">
        <v>74</v>
      </c>
      <c r="F56" s="32">
        <f>SUM(F55)</f>
        <v>11058.630000000001</v>
      </c>
      <c r="J56" s="20">
        <v>18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19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78435.40039993844</v>
      </c>
      <c r="J58" s="20">
        <v>20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4549.25322319643</v>
      </c>
      <c r="J59" s="20">
        <v>21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82984.65362313487</v>
      </c>
      <c r="J60" s="20">
        <v>22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96</v>
      </c>
      <c r="J61" s="20">
        <v>23</v>
      </c>
      <c r="K61" s="20"/>
      <c r="L61" s="25"/>
      <c r="M61" s="25"/>
    </row>
    <row r="62" spans="1:13" ht="12.75">
      <c r="A62" s="13"/>
      <c r="B62" s="40">
        <v>42036</v>
      </c>
      <c r="C62" s="41">
        <v>-19216</v>
      </c>
      <c r="D62" s="44">
        <f>F20</f>
        <v>80169.67000000001</v>
      </c>
      <c r="E62" s="44">
        <f>F60</f>
        <v>82984.65362313487</v>
      </c>
      <c r="F62" s="45">
        <f>C62+D62-E62</f>
        <v>-22030.98362313486</v>
      </c>
      <c r="J62" s="20">
        <v>24</v>
      </c>
      <c r="K62" s="20"/>
      <c r="L62" s="25"/>
      <c r="M62" s="25"/>
    </row>
    <row r="63" spans="10:13" ht="12.75">
      <c r="J63" s="20"/>
      <c r="K63" s="20"/>
      <c r="L63" s="31" t="s">
        <v>62</v>
      </c>
      <c r="M63" s="34">
        <f>SUM(M39:M62)</f>
        <v>283.95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2015-04-27T03:59:48Z</dcterms:modified>
  <cp:category/>
  <cp:version/>
  <cp:contentType/>
  <cp:contentStatus/>
</cp:coreProperties>
</file>