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<sst xmlns="http://schemas.openxmlformats.org/spreadsheetml/2006/main" count="128" uniqueCount="104">
  <si>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</si>
  <si>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</si>
  <si>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</si>
  <si>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</si>
  <si>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</si>
  <si>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</si>
  <si>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</si>
  <si>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</si>
  <si>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</si>
  <si>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</si>
  <si>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</si>
  <si>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</si>
  <si>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</si>
  <si>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</si>
  <si>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</si>
  <si>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</si>
  <si>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</si>
  <si>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</si>
  <si>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</si>
  <si>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</si>
  <si>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</si>
  <si>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</si>
  <si>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</si>
  <si>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</si>
  <si>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</si>
  <si>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</si>
  <si>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</si>
  <si>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</si>
  <si>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</si>
  <si>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</si>
  <si>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</si>
  <si>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</si>
  <si>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</si>
  <si>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</si>
  <si>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</si>
  <si>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</si>
  <si>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</si>
  <si>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</si>
  <si>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</si>
  <si>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</si>
  <si>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</si>
  <si>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</si>
  <si>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</si>
  <si>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</si>
  <si>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</si>
  <si>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</si>
  <si>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</si>
  <si>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</si>
  <si>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</si>
  <si>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</si>
  <si>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</si>
  <si>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</si>
  <si>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</si>
  <si>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</si>
  <si>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</si>
  <si>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</si>
  <si>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</si>
  <si>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</si>
  <si>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</si>
  <si>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</si>
  <si>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</si>
  <si>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</si>
  <si>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</si>
  <si>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</si>
  <si>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</si>
  <si>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</si>
  <si>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</si>
  <si>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</si>
  <si>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</si>
  <si>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</si>
  <si>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</si>
  <si>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</si>
  <si>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</si>
  <si>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</si>
  <si>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</si>
  <si>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</si>
  <si>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</si>
  <si>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</si>
  <si>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</si>
  <si>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</si>
  <si>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</si>
  <si>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</si>
  <si>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</si>
  <si>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</si>
  <si>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(ростелеком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</si>
  <si>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</si>
  <si>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________________________________</t>
  </si>
  <si>
    <t>2015 г.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</si>
  <si>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</si>
  <si>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</si>
  <si>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</si>
  <si>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</si>
  <si>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ост.на 01.05.</t>
  </si>
  <si>
    <t>апрель</t>
  </si>
  <si>
    <t xml:space="preserve">                    за   апрель  2015 г.</t>
  </si>
  <si>
    <t>3.  Премия</t>
  </si>
  <si>
    <t>Масл.окраска стен п-д2</t>
  </si>
  <si>
    <t>шпатлевка</t>
  </si>
  <si>
    <t>5кг</t>
  </si>
  <si>
    <t>краска</t>
  </si>
  <si>
    <t>3кг</t>
  </si>
  <si>
    <t>смена ламп (2шт) л/кл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</si>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</sst>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2" fontId="0" fillId="4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90" zoomScaleNormal="90" zoomScalePageLayoutView="0" workbookViewId="0" topLeftCell="A10">
      <selection activeCell="M42" sqref="M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94</v>
      </c>
    </row>
    <row r="3" spans="2:13" ht="12.75">
      <c r="B3" s="1" t="s">
        <v>78</v>
      </c>
      <c r="C3" s="8" t="s">
        <v>93</v>
      </c>
      <c r="D3" s="8" t="s">
        <v>87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82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2017.4</v>
      </c>
      <c r="F7" t="s">
        <v>69</v>
      </c>
      <c r="J7" s="14">
        <v>2</v>
      </c>
      <c r="K7" s="14" t="s">
        <v>46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31.1</v>
      </c>
      <c r="F8" t="s">
        <v>69</v>
      </c>
      <c r="J8" s="15"/>
      <c r="K8" s="15" t="s">
        <v>47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9">
        <f t="shared" si="0"/>
        <v>0</v>
      </c>
    </row>
    <row r="10" spans="1:13" ht="12.75">
      <c r="A10" t="s">
        <v>5</v>
      </c>
      <c r="E10">
        <v>299.6</v>
      </c>
      <c r="F10" t="s">
        <v>69</v>
      </c>
      <c r="J10" s="15">
        <v>3</v>
      </c>
      <c r="K10" s="24" t="s">
        <v>49</v>
      </c>
      <c r="L10" s="21"/>
      <c r="M10" s="49">
        <f t="shared" si="0"/>
        <v>0</v>
      </c>
    </row>
    <row r="11" spans="1:13" ht="12.75">
      <c r="A11" t="s">
        <v>6</v>
      </c>
      <c r="E11">
        <v>531.2</v>
      </c>
      <c r="F11" t="s">
        <v>69</v>
      </c>
      <c r="J11" s="16"/>
      <c r="K11" s="18" t="s">
        <v>51</v>
      </c>
      <c r="L11" s="23"/>
      <c r="M11" s="49">
        <f t="shared" si="0"/>
        <v>0</v>
      </c>
    </row>
    <row r="12" spans="1:13" ht="12.75">
      <c r="A12" t="s">
        <v>7</v>
      </c>
      <c r="E12">
        <v>143</v>
      </c>
      <c r="F12" t="s">
        <v>69</v>
      </c>
      <c r="J12" s="14">
        <v>4</v>
      </c>
      <c r="K12" s="17" t="s">
        <v>50</v>
      </c>
      <c r="L12" s="22"/>
      <c r="M12" s="49">
        <f t="shared" si="0"/>
        <v>0</v>
      </c>
    </row>
    <row r="13" spans="10:13" ht="12.75">
      <c r="J13" s="16"/>
      <c r="K13" s="18" t="s">
        <v>90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53</v>
      </c>
      <c r="L15" s="22"/>
      <c r="M15" s="49">
        <f t="shared" si="0"/>
        <v>0</v>
      </c>
    </row>
    <row r="16" spans="1:13" ht="12.75">
      <c r="A16" s="2" t="s">
        <v>9</v>
      </c>
      <c r="F16" s="11">
        <v>23643.72</v>
      </c>
      <c r="J16" s="15" t="s">
        <v>54</v>
      </c>
      <c r="K16" s="26" t="s">
        <v>55</v>
      </c>
      <c r="L16" s="21"/>
      <c r="M16" s="49">
        <f t="shared" si="0"/>
        <v>0</v>
      </c>
    </row>
    <row r="17" spans="1:13" ht="12.75">
      <c r="A17" t="s">
        <v>10</v>
      </c>
      <c r="F17" s="5">
        <v>22993</v>
      </c>
      <c r="J17" s="15" t="s">
        <v>56</v>
      </c>
      <c r="K17" s="26" t="s">
        <v>89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0.9724781041223631</v>
      </c>
      <c r="J18" s="15" t="s">
        <v>58</v>
      </c>
      <c r="K18" s="26" t="s">
        <v>57</v>
      </c>
      <c r="L18" s="21">
        <v>1.08</v>
      </c>
      <c r="M18" s="49">
        <f t="shared" si="0"/>
        <v>148.379688</v>
      </c>
    </row>
    <row r="19" spans="1:13" ht="12.75">
      <c r="A19" t="s">
        <v>84</v>
      </c>
      <c r="F19" s="5">
        <v>400</v>
      </c>
      <c r="J19" s="16" t="s">
        <v>88</v>
      </c>
      <c r="K19" s="18" t="s">
        <v>59</v>
      </c>
      <c r="L19" s="23">
        <v>0.5</v>
      </c>
      <c r="M19" s="49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23393</v>
      </c>
      <c r="J20" s="20"/>
      <c r="K20" s="27" t="s">
        <v>60</v>
      </c>
      <c r="L20" s="28">
        <f>SUM(L6:L19)</f>
        <v>1.58</v>
      </c>
      <c r="M20" s="34">
        <f>SUM(M6:M19)</f>
        <v>217.07398799999999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96</v>
      </c>
      <c r="L24" s="25">
        <v>2.3</v>
      </c>
      <c r="M24" s="33">
        <f>L24*114.3*1.202*1.15</f>
        <v>363.3928469999999</v>
      </c>
    </row>
    <row r="25" spans="1:13" ht="12.75">
      <c r="A25" t="s">
        <v>15</v>
      </c>
      <c r="F25" s="11">
        <v>1004.87</v>
      </c>
      <c r="J25" s="20">
        <v>2</v>
      </c>
      <c r="K25" s="20" t="s">
        <v>101</v>
      </c>
      <c r="L25" s="25">
        <v>0.14</v>
      </c>
      <c r="M25" s="33">
        <f aca="true" t="shared" si="1" ref="M25:M35">L25*114.3*1.202*1.15</f>
        <v>22.1195646</v>
      </c>
    </row>
    <row r="26" spans="1:13" ht="12.75">
      <c r="A26" s="6" t="s">
        <v>91</v>
      </c>
      <c r="F26" s="5">
        <v>961.6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95</v>
      </c>
      <c r="F27" s="5">
        <v>192.32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2158.79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79</v>
      </c>
      <c r="D30" s="5">
        <v>1.16</v>
      </c>
      <c r="E30" t="s">
        <v>17</v>
      </c>
      <c r="F30" s="11">
        <f>E7*D30</f>
        <v>2340.1839999999997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85</v>
      </c>
      <c r="B31">
        <v>31.1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2340.1839999999997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21</v>
      </c>
      <c r="C34">
        <v>161849</v>
      </c>
      <c r="D34">
        <v>219171.6</v>
      </c>
      <c r="E34">
        <v>2017.4</v>
      </c>
      <c r="F34" s="35">
        <f>C34/D34*E34</f>
        <v>1489.7649722865553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22</v>
      </c>
      <c r="F35" s="35">
        <f>M20</f>
        <v>217.07398799999999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23</v>
      </c>
      <c r="F36" s="11">
        <f>M36</f>
        <v>385.5124115999999</v>
      </c>
      <c r="J36" s="20"/>
      <c r="K36" s="30" t="s">
        <v>60</v>
      </c>
      <c r="L36" s="28">
        <f>SUM(L24:L35)</f>
        <v>2.44</v>
      </c>
      <c r="M36" s="34">
        <f>SUM(M24:M35)</f>
        <v>385.5124115999999</v>
      </c>
    </row>
    <row r="37" spans="1:11" ht="12.75">
      <c r="A37" t="s">
        <v>76</v>
      </c>
      <c r="F37" s="5">
        <v>0</v>
      </c>
      <c r="K37" s="1" t="s">
        <v>64</v>
      </c>
    </row>
    <row r="38" spans="1:13" ht="12.75">
      <c r="A38" t="s">
        <v>24</v>
      </c>
      <c r="F38" s="11">
        <f>M58</f>
        <v>405.4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25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26</v>
      </c>
      <c r="F40" s="5"/>
      <c r="J40" s="20">
        <v>1</v>
      </c>
      <c r="K40" s="20" t="s">
        <v>97</v>
      </c>
      <c r="L40" s="25" t="s">
        <v>98</v>
      </c>
      <c r="M40" s="25">
        <v>112</v>
      </c>
    </row>
    <row r="41" spans="2:13" ht="12.75">
      <c r="B41">
        <v>2017.4</v>
      </c>
      <c r="C41" t="s">
        <v>16</v>
      </c>
      <c r="D41" s="11">
        <v>0.42</v>
      </c>
      <c r="E41" t="s">
        <v>17</v>
      </c>
      <c r="F41" s="11">
        <f>B41*D41</f>
        <v>847.308</v>
      </c>
      <c r="J41" s="20">
        <v>2</v>
      </c>
      <c r="K41" s="20" t="s">
        <v>99</v>
      </c>
      <c r="L41" s="25" t="s">
        <v>100</v>
      </c>
      <c r="M41" s="25">
        <v>270</v>
      </c>
    </row>
    <row r="42" spans="1:13" ht="12.75">
      <c r="A42" s="54" t="s">
        <v>80</v>
      </c>
      <c r="B42" s="54"/>
      <c r="C42" s="54"/>
      <c r="D42" s="55"/>
      <c r="E42" s="54"/>
      <c r="F42" s="55">
        <v>10224</v>
      </c>
      <c r="J42" s="20">
        <v>3</v>
      </c>
      <c r="K42" s="20" t="s">
        <v>102</v>
      </c>
      <c r="L42" s="25" t="s">
        <v>103</v>
      </c>
      <c r="M42" s="25">
        <v>23.4</v>
      </c>
    </row>
    <row r="43" spans="1:13" ht="12.75">
      <c r="A43" s="4" t="s">
        <v>27</v>
      </c>
      <c r="B43" s="10"/>
      <c r="C43" s="10"/>
      <c r="F43" s="32">
        <f>SUM(F34:F42)</f>
        <v>13569.059371886555</v>
      </c>
      <c r="J43" s="20">
        <v>4</v>
      </c>
      <c r="K43" s="20"/>
      <c r="L43" s="25"/>
      <c r="M43" s="25"/>
    </row>
    <row r="44" spans="1:13" ht="12.75">
      <c r="A44" s="4" t="s">
        <v>28</v>
      </c>
      <c r="J44" s="20">
        <v>5</v>
      </c>
      <c r="K44" s="20"/>
      <c r="L44" s="25"/>
      <c r="M44" s="25"/>
    </row>
    <row r="45" spans="1:13" ht="12.75">
      <c r="A45" t="s">
        <v>29</v>
      </c>
      <c r="B45">
        <v>2017.4</v>
      </c>
      <c r="C45" t="s">
        <v>69</v>
      </c>
      <c r="D45" s="5">
        <v>0.22</v>
      </c>
      <c r="E45" t="s">
        <v>17</v>
      </c>
      <c r="F45" s="11">
        <f>B45*D45</f>
        <v>443.82800000000003</v>
      </c>
      <c r="J45" s="20">
        <v>6</v>
      </c>
      <c r="K45" s="20"/>
      <c r="L45" s="25"/>
      <c r="M45" s="25"/>
    </row>
    <row r="46" spans="1:13" ht="12.75">
      <c r="A46" t="s">
        <v>30</v>
      </c>
      <c r="J46" s="20">
        <v>7</v>
      </c>
      <c r="K46" s="20"/>
      <c r="L46" s="25"/>
      <c r="M46" s="25"/>
    </row>
    <row r="47" spans="1:13" ht="12.75">
      <c r="A47" s="7" t="s">
        <v>77</v>
      </c>
      <c r="J47" s="20">
        <v>8</v>
      </c>
      <c r="K47" s="20"/>
      <c r="L47" s="25"/>
      <c r="M47" s="25"/>
    </row>
    <row r="48" spans="2:13" ht="12.75">
      <c r="B48">
        <v>2017.4</v>
      </c>
      <c r="C48" t="s">
        <v>16</v>
      </c>
      <c r="D48" s="11">
        <v>1.05</v>
      </c>
      <c r="E48" t="s">
        <v>17</v>
      </c>
      <c r="F48" s="11">
        <f>B48*D48</f>
        <v>2118.27</v>
      </c>
      <c r="J48" s="20">
        <v>9</v>
      </c>
      <c r="K48" s="20"/>
      <c r="L48" s="25"/>
      <c r="M48" s="25"/>
    </row>
    <row r="49" spans="1:13" ht="12.75">
      <c r="A49" s="4" t="s">
        <v>31</v>
      </c>
      <c r="F49" s="32">
        <f>F45+F48</f>
        <v>2562.098</v>
      </c>
      <c r="J49" s="20">
        <v>10</v>
      </c>
      <c r="K49" s="20"/>
      <c r="L49" s="25"/>
      <c r="M49" s="25"/>
    </row>
    <row r="50" spans="1:13" ht="12.75">
      <c r="A50" s="4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45"/>
      <c r="J51" s="20">
        <v>12</v>
      </c>
      <c r="K51" s="20"/>
      <c r="L51" s="25"/>
      <c r="M51" s="25"/>
    </row>
    <row r="52" spans="2:13" ht="12.75">
      <c r="B52">
        <v>2017.4</v>
      </c>
      <c r="C52" t="s">
        <v>16</v>
      </c>
      <c r="D52" s="11">
        <v>1.92</v>
      </c>
      <c r="E52" t="s">
        <v>17</v>
      </c>
      <c r="F52" s="11">
        <f>B52*D52</f>
        <v>3873.408</v>
      </c>
      <c r="J52" s="20">
        <v>13</v>
      </c>
      <c r="K52" s="20"/>
      <c r="L52" s="25"/>
      <c r="M52" s="25"/>
    </row>
    <row r="53" spans="1:13" ht="12.75">
      <c r="A53" s="4" t="s">
        <v>34</v>
      </c>
      <c r="F53" s="32">
        <f>SUM(F52)</f>
        <v>3873.408</v>
      </c>
      <c r="J53" s="20">
        <v>14</v>
      </c>
      <c r="K53" s="20"/>
      <c r="L53" s="25"/>
      <c r="M53" s="25"/>
    </row>
    <row r="54" spans="1:13" ht="12.75">
      <c r="A54" s="50" t="s">
        <v>83</v>
      </c>
      <c r="B54" s="51"/>
      <c r="C54" s="51"/>
      <c r="D54" s="52">
        <v>0</v>
      </c>
      <c r="E54" s="51"/>
      <c r="F54" s="53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24503.539371886556</v>
      </c>
      <c r="J55" s="20">
        <v>16</v>
      </c>
      <c r="K55" s="20"/>
      <c r="L55" s="25"/>
      <c r="M55" s="25"/>
    </row>
    <row r="56" spans="1:13" ht="12.75">
      <c r="A56" s="1" t="s">
        <v>81</v>
      </c>
      <c r="B56" s="36"/>
      <c r="C56" s="36">
        <v>0.058</v>
      </c>
      <c r="D56" s="1"/>
      <c r="E56" s="1"/>
      <c r="F56" s="32">
        <f>F55*5.8%</f>
        <v>1421.20528356942</v>
      </c>
      <c r="G56" s="7"/>
      <c r="H56" s="7"/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44">
        <f>F55+F56</f>
        <v>25924.744655455976</v>
      </c>
      <c r="J57" s="20">
        <v>18</v>
      </c>
      <c r="K57" s="20"/>
      <c r="L57" s="25"/>
      <c r="M57" s="25"/>
    </row>
    <row r="58" spans="2:13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92</v>
      </c>
      <c r="J58" s="20"/>
      <c r="K58" s="20"/>
      <c r="L58" s="31" t="s">
        <v>67</v>
      </c>
      <c r="M58" s="34">
        <f>SUM(M40:M57)</f>
        <v>405.4</v>
      </c>
    </row>
    <row r="59" spans="1:13" ht="12.75">
      <c r="A59" s="13"/>
      <c r="B59" s="39">
        <v>42095</v>
      </c>
      <c r="C59" s="40">
        <v>-24502</v>
      </c>
      <c r="D59" s="42">
        <f>F20</f>
        <v>23393</v>
      </c>
      <c r="E59" s="42">
        <f>F57</f>
        <v>25924.744655455976</v>
      </c>
      <c r="F59" s="43">
        <f>C59+D59-E59</f>
        <v>-27033.744655455976</v>
      </c>
      <c r="J59" s="46"/>
      <c r="K59" s="46"/>
      <c r="L59" s="47"/>
      <c r="M59" s="48"/>
    </row>
    <row r="62" ht="12.75">
      <c r="A62" t="s">
        <v>86</v>
      </c>
    </row>
    <row r="68" ht="12.75">
      <c r="I6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2011-12-16T11:24:07Z</cp:lastPrinted>
  <dcterms:created xsi:type="dcterms:W3CDTF">2008-08-18T07:30:19Z</dcterms:created>
  <dcterms:modified xsi:type="dcterms:W3CDTF">2015-06-09T17:48:40Z</dcterms:modified>
  <cp:category/>
  <cp:version/>
  <cp:contentType/>
  <cp:contentStatus/>
</cp:coreProperties>
</file>