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<sst xmlns="http://schemas.openxmlformats.org/spreadsheetml/2006/main" count="120" uniqueCount="96">
  <si>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</si>
  <si>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</si>
  <si>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</si>
  <si>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</si>
  <si>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</si>
  <si>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</si>
  <si>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</si>
  <si>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</si>
  <si>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</si>
  <si>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</si>
  <si>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</si>
  <si>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</si>
  <si>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</si>
  <si>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</si>
  <si>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</si>
  <si>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</si>
  <si>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</si>
  <si>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</si>
  <si>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</si>
  <si>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</si>
  <si>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</si>
  <si>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</si>
  <si>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</si>
  <si>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</si>
  <si>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</si>
  <si>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</si>
  <si>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</si>
  <si>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</si>
  <si>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</si>
  <si>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</si>
  <si>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</si>
  <si>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</si>
  <si>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</si>
  <si>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</si>
  <si>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</si>
  <si>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</si>
  <si>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</si>
  <si>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</si>
  <si>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</si>
  <si>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</si>
  <si>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</si>
  <si>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</si>
  <si>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</si>
  <si>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</si>
  <si>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</si>
  <si>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</si>
  <si>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</si>
  <si>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</si>
  <si>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</si>
  <si>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</si>
  <si>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</si>
  <si>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</si>
  <si>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</si>
  <si>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</si>
  <si>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</si>
  <si>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</si>
  <si>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</si>
  <si>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</si>
  <si>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</si>
  <si>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</si>
  <si>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</si>
  <si>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</si>
  <si>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</si>
  <si>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</si>
  <si>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</si>
  <si>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</si>
  <si>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</si>
  <si>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</si>
  <si>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</si>
  <si>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</si>
  <si>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</si>
  <si>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</si>
  <si>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</si>
  <si>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</si>
  <si>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</si>
  <si>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</si>
  <si>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</si>
  <si>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</si>
  <si>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</si>
  <si>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</si>
  <si>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</si>
  <si>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</si>
  <si>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</si>
  <si>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</si>
  <si>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</si>
  <si>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</si>
  <si>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</si>
  <si>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</si>
  <si>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</si>
  <si>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ост.на 01.02</t>
  </si>
  <si>
    <t>январь</t>
  </si>
  <si>
    <t>2015 г.</t>
  </si>
  <si>
    <t xml:space="preserve">                    за    январь   2015 г.</t>
  </si>
  <si>
    <t>и канализации в техподполье мног-х жилых зданий</t>
  </si>
  <si>
    <t>г</t>
  </si>
  <si>
    <t>электрощитовые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</si>
</sst>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D54" sqref="D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92</v>
      </c>
    </row>
    <row r="3" spans="2:13" ht="12.75">
      <c r="B3" s="1" t="s">
        <v>80</v>
      </c>
      <c r="C3" s="8" t="s">
        <v>90</v>
      </c>
      <c r="D3" s="8" t="s">
        <v>91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/>
      <c r="M6" s="48">
        <f>L6*114.3*1.202</f>
        <v>0</v>
      </c>
    </row>
    <row r="7" spans="1:13" ht="12.75">
      <c r="A7" t="s">
        <v>2</v>
      </c>
      <c r="E7">
        <v>279.1</v>
      </c>
      <c r="F7" t="s">
        <v>69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167</v>
      </c>
      <c r="F10" t="s">
        <v>69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69</v>
      </c>
      <c r="J11" s="16"/>
      <c r="K11" s="18" t="s">
        <v>52</v>
      </c>
      <c r="L11" s="23"/>
      <c r="M11" s="48">
        <f t="shared" si="0"/>
        <v>0</v>
      </c>
    </row>
    <row r="12" spans="1:13" ht="12.75">
      <c r="A12" t="s">
        <v>7</v>
      </c>
      <c r="E12">
        <v>17</v>
      </c>
      <c r="F12" t="s">
        <v>69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93</v>
      </c>
      <c r="L13" s="23"/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55</v>
      </c>
      <c r="K16" s="26" t="s">
        <v>56</v>
      </c>
      <c r="L16" s="21"/>
      <c r="M16" s="48">
        <f t="shared" si="0"/>
        <v>0</v>
      </c>
    </row>
    <row r="17" spans="1:13" ht="12.75">
      <c r="A17" t="s">
        <v>10</v>
      </c>
      <c r="F17" s="5">
        <v>2454.6</v>
      </c>
      <c r="J17" s="15" t="s">
        <v>57</v>
      </c>
      <c r="K17" s="26" t="s">
        <v>95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0.7803652895452161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2454.6</v>
      </c>
      <c r="J19" s="16" t="s">
        <v>94</v>
      </c>
      <c r="K19" s="18" t="s">
        <v>60</v>
      </c>
      <c r="L19" s="23"/>
      <c r="M19" s="48">
        <f t="shared" si="0"/>
        <v>0</v>
      </c>
    </row>
    <row r="20" spans="10:13" ht="12.75">
      <c r="J20" s="20"/>
      <c r="K20" s="27" t="s">
        <v>61</v>
      </c>
      <c r="L20" s="28">
        <f>SUM(L6:L19)</f>
        <v>0</v>
      </c>
      <c r="M20" s="34">
        <f>SUM(M6:M19)</f>
        <v>0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2"/>
      <c r="L24" s="23"/>
      <c r="M24" s="33">
        <f>L24*114.3*1.202*1.15</f>
        <v>0</v>
      </c>
    </row>
    <row r="25" spans="1:13" ht="12.75">
      <c r="A25" s="6" t="s">
        <v>18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84</v>
      </c>
      <c r="F26" s="5">
        <v>0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4" t="s">
        <v>37</v>
      </c>
      <c r="F27" s="32">
        <f>F24+F25+F26</f>
        <v>1156.32</v>
      </c>
      <c r="J27" s="20"/>
      <c r="K27" s="30" t="s">
        <v>61</v>
      </c>
      <c r="L27" s="28">
        <v>0</v>
      </c>
      <c r="M27" s="34">
        <f>SUM(M24:M26)</f>
        <v>0</v>
      </c>
    </row>
    <row r="28" spans="1:11" ht="12.75">
      <c r="A28" s="4" t="s">
        <v>19</v>
      </c>
      <c r="K28" s="1" t="s">
        <v>65</v>
      </c>
    </row>
    <row r="29" spans="1:13" ht="12.75">
      <c r="A29" t="s">
        <v>81</v>
      </c>
      <c r="D29" s="5">
        <v>1.16</v>
      </c>
      <c r="E29" t="s">
        <v>17</v>
      </c>
      <c r="F29" s="11">
        <f>E7*D29</f>
        <v>323.75600000000003</v>
      </c>
      <c r="J29" s="22" t="s">
        <v>39</v>
      </c>
      <c r="K29" s="22"/>
      <c r="L29" s="22" t="s">
        <v>66</v>
      </c>
      <c r="M29" s="22" t="s">
        <v>45</v>
      </c>
    </row>
    <row r="30" spans="1:13" ht="12.75">
      <c r="A30" t="s">
        <v>87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 t="s">
        <v>40</v>
      </c>
      <c r="K30" s="23" t="s">
        <v>41</v>
      </c>
      <c r="L30" s="23"/>
      <c r="M30" s="23" t="s">
        <v>67</v>
      </c>
    </row>
    <row r="31" spans="1:13" ht="12.75">
      <c r="A31" s="4" t="s">
        <v>20</v>
      </c>
      <c r="B31" s="10"/>
      <c r="C31" s="10"/>
      <c r="F31" s="32">
        <f>SUM(F29:F30)</f>
        <v>323.75600000000003</v>
      </c>
      <c r="J31" s="23">
        <v>1</v>
      </c>
      <c r="K31" s="42"/>
      <c r="L31" s="23"/>
      <c r="M31" s="23"/>
    </row>
    <row r="32" spans="1:13" ht="12.75">
      <c r="A32" s="4" t="s">
        <v>21</v>
      </c>
      <c r="B32" s="4"/>
      <c r="J32" s="23">
        <v>2</v>
      </c>
      <c r="K32" s="42"/>
      <c r="L32" s="23"/>
      <c r="M32" s="23"/>
    </row>
    <row r="33" spans="1:13" ht="12.75">
      <c r="A33" t="s">
        <v>22</v>
      </c>
      <c r="C33">
        <v>164592</v>
      </c>
      <c r="D33">
        <v>219171.6</v>
      </c>
      <c r="E33">
        <v>279.1</v>
      </c>
      <c r="F33" s="35">
        <f>C33/D33*E33</f>
        <v>209.59662292012288</v>
      </c>
      <c r="J33" s="23">
        <v>3</v>
      </c>
      <c r="K33" s="42"/>
      <c r="L33" s="23"/>
      <c r="M33" s="23"/>
    </row>
    <row r="34" spans="1:13" ht="12.75">
      <c r="A34" t="s">
        <v>23</v>
      </c>
      <c r="F34" s="35">
        <f>M20</f>
        <v>0</v>
      </c>
      <c r="J34" s="25">
        <v>4</v>
      </c>
      <c r="K34" s="42"/>
      <c r="L34" s="25"/>
      <c r="M34" s="25"/>
    </row>
    <row r="35" spans="1:13" ht="12.75">
      <c r="A35" t="s">
        <v>24</v>
      </c>
      <c r="F35" s="11">
        <f>M27</f>
        <v>0</v>
      </c>
      <c r="J35" s="20"/>
      <c r="K35" s="20"/>
      <c r="L35" s="31" t="s">
        <v>68</v>
      </c>
      <c r="M35" s="34">
        <f>SUM(M31:M34)</f>
        <v>0</v>
      </c>
    </row>
    <row r="36" spans="1:6" ht="12.75">
      <c r="A36" t="s">
        <v>77</v>
      </c>
      <c r="F36" s="5">
        <v>0</v>
      </c>
    </row>
    <row r="37" spans="1:6" ht="12.75">
      <c r="A37" t="s">
        <v>25</v>
      </c>
      <c r="F37" s="11">
        <f>M35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0.4</v>
      </c>
      <c r="E40" t="s">
        <v>17</v>
      </c>
      <c r="F40" s="11">
        <f>B40*D40</f>
        <v>111.64000000000001</v>
      </c>
    </row>
    <row r="41" spans="1:6" ht="12.75">
      <c r="A41" s="46" t="s">
        <v>82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321.2366229201229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69</v>
      </c>
      <c r="D44" s="5">
        <v>0.2</v>
      </c>
      <c r="E44" t="s">
        <v>17</v>
      </c>
      <c r="F44" s="11">
        <f>B44*D44</f>
        <v>55.82000000000001</v>
      </c>
    </row>
    <row r="45" spans="1:6" ht="12.75">
      <c r="A45" t="s">
        <v>31</v>
      </c>
      <c r="F45" s="5"/>
    </row>
    <row r="46" spans="1:6" ht="12.75">
      <c r="A46" s="7" t="s">
        <v>78</v>
      </c>
      <c r="F46" s="5"/>
    </row>
    <row r="47" spans="2:6" ht="12.75">
      <c r="B47">
        <v>279.1</v>
      </c>
      <c r="C47" t="s">
        <v>16</v>
      </c>
      <c r="D47" s="11">
        <v>0.8</v>
      </c>
      <c r="E47" t="s">
        <v>17</v>
      </c>
      <c r="F47" s="11">
        <f>B47*D47</f>
        <v>223.28000000000003</v>
      </c>
    </row>
    <row r="48" spans="1:6" ht="12.75">
      <c r="A48" s="4" t="s">
        <v>32</v>
      </c>
      <c r="F48" s="32">
        <f>F44+F47</f>
        <v>279.1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2.1</v>
      </c>
      <c r="E51" t="s">
        <v>17</v>
      </c>
      <c r="F51" s="11">
        <f>B51*D51</f>
        <v>586.1100000000001</v>
      </c>
    </row>
    <row r="52" spans="1:6" ht="12.75">
      <c r="A52" s="4" t="s">
        <v>35</v>
      </c>
      <c r="F52" s="32">
        <f>SUM(F51)</f>
        <v>586.1100000000001</v>
      </c>
    </row>
    <row r="53" spans="1:6" ht="12.75">
      <c r="A53" s="49" t="s">
        <v>86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2666.522622920123</v>
      </c>
    </row>
    <row r="55" spans="1:6" ht="12.75">
      <c r="A55" s="1" t="s">
        <v>83</v>
      </c>
      <c r="B55" s="36"/>
      <c r="C55" s="36">
        <v>0.028</v>
      </c>
      <c r="D55" s="1"/>
      <c r="E55" s="1"/>
      <c r="F55" s="32">
        <f>F54*5.8%</f>
        <v>154.65831212936712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2821.18093504949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89</v>
      </c>
    </row>
    <row r="58" spans="1:6" ht="12.75">
      <c r="A58" s="13"/>
      <c r="B58" s="39">
        <v>42005</v>
      </c>
      <c r="C58" s="40">
        <v>-26308</v>
      </c>
      <c r="D58" s="44">
        <f>F19</f>
        <v>2454.6</v>
      </c>
      <c r="E58" s="44">
        <f>F56</f>
        <v>2821.18093504949</v>
      </c>
      <c r="F58" s="45">
        <f>C58+D58-E58</f>
        <v>-26674.580935049493</v>
      </c>
    </row>
    <row r="61" ht="12.75">
      <c r="A61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2014-06-16T16:43:51Z</cp:lastPrinted>
  <dcterms:created xsi:type="dcterms:W3CDTF">2008-08-18T07:30:19Z</dcterms:created>
  <dcterms:modified xsi:type="dcterms:W3CDTF">2015-03-25T09:44:22Z</dcterms:modified>
  <cp:category/>
  <cp:version/>
  <cp:contentType/>
  <cp:contentStatus/>
</cp:coreProperties>
</file>