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<sst xmlns="http://schemas.openxmlformats.org/spreadsheetml/2006/main" count="132" uniqueCount="108">
  <si>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</si>
  <si>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</si>
  <si>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</si>
  <si>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</si>
  <si>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</si>
  <si>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</si>
  <si>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</si>
  <si>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</si>
  <si>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</si>
  <si>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</si>
  <si>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</si>
  <si>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</si>
  <si>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</si>
  <si>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</si>
  <si>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</si>
  <si>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</si>
  <si>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</si>
  <si>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</si>
  <si>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</si>
  <si>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</si>
  <si>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</si>
  <si>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</si>
  <si>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</si>
  <si>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</si>
  <si>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</si>
  <si>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</si>
  <si>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</si>
  <si>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</si>
  <si>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</si>
  <si>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</si>
  <si>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</si>
  <si>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</si>
  <si>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</si>
  <si>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</si>
  <si>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</si>
  <si>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</si>
  <si>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</si>
  <si>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</si>
  <si>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</si>
  <si>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</si>
  <si>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</si>
  <si>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</si>
  <si>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</si>
  <si>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</si>
  <si>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</si>
  <si>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</si>
  <si>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</si>
  <si>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</si>
  <si>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</si>
  <si>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</si>
  <si>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</si>
  <si>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</si>
  <si>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</si>
  <si>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</si>
  <si>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</si>
  <si>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</si>
  <si>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</si>
  <si>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</si>
  <si>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</si>
  <si>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</si>
  <si>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</si>
  <si>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</si>
  <si>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</si>
  <si>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</si>
  <si>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</si>
  <si>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</si>
  <si>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</si>
  <si>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</si>
  <si>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</si>
  <si>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</si>
  <si>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</si>
  <si>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</si>
  <si>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</si>
  <si>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</si>
  <si>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</si>
  <si>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</si>
  <si>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</si>
  <si>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</si>
  <si>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</si>
  <si>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</si>
  <si>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</si>
  <si>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</si>
  <si>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</si>
  <si>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</si>
  <si>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</si>
  <si>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</si>
  <si>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</si>
  <si>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</si>
  <si>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</si>
  <si>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</si>
  <si>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</si>
  <si>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</si>
  <si>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</si>
  <si>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</si>
  <si>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</si>
  <si>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</si>
  <si>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0,35 ст.</t>
  </si>
  <si>
    <t>ост.на 01.08</t>
  </si>
  <si>
    <t>июль</t>
  </si>
  <si>
    <t xml:space="preserve">                    за   июль   2015 г.</t>
  </si>
  <si>
    <t>прочистка канализации п-д 2</t>
  </si>
  <si>
    <t>смена труб д 20 м/пл (3мп) подводка</t>
  </si>
  <si>
    <t>труба д 20 м/пл</t>
  </si>
  <si>
    <t>3мп</t>
  </si>
  <si>
    <t>цанга</t>
  </si>
  <si>
    <t>4шт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</si>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</sst>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L27" sqref="L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99</v>
      </c>
    </row>
    <row r="3" spans="2:13" ht="12.75">
      <c r="B3" s="1" t="s">
        <v>81</v>
      </c>
      <c r="C3" s="8" t="s">
        <v>98</v>
      </c>
      <c r="D3" s="8" t="s">
        <v>91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/>
      <c r="M14" s="47">
        <f t="shared" si="0"/>
        <v>0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65835.73</v>
      </c>
      <c r="J16" s="15" t="s">
        <v>48</v>
      </c>
      <c r="K16" s="26" t="s">
        <v>49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71321.94</v>
      </c>
      <c r="J17" s="15" t="s">
        <v>50</v>
      </c>
      <c r="K17" s="26" t="s">
        <v>94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1.0833318017435214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93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72640.90000000001</v>
      </c>
      <c r="J20" s="20"/>
      <c r="K20" s="27" t="s">
        <v>54</v>
      </c>
      <c r="L20" s="28">
        <f>SUM(L6:L19)</f>
        <v>7.07</v>
      </c>
      <c r="M20" s="34">
        <f>SUM(M6:M19)</f>
        <v>971.337402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t="s">
        <v>100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2590.31</v>
      </c>
      <c r="J25" s="20">
        <v>2</v>
      </c>
      <c r="K25" s="20" t="s">
        <v>101</v>
      </c>
      <c r="L25" s="25">
        <v>4.65</v>
      </c>
      <c r="M25" s="33">
        <f aca="true" t="shared" si="1" ref="M25:M33">L25*114.3*1.202*1.15</f>
        <v>734.6855384999999</v>
      </c>
    </row>
    <row r="26" spans="1:13" ht="12.75">
      <c r="A26" s="6" t="s">
        <v>18</v>
      </c>
      <c r="E26" t="s">
        <v>96</v>
      </c>
      <c r="F26" s="5">
        <v>4272</v>
      </c>
      <c r="J26" s="20">
        <v>3</v>
      </c>
      <c r="K26" s="20" t="s">
        <v>106</v>
      </c>
      <c r="L26" s="25">
        <v>155.21</v>
      </c>
      <c r="M26" s="33">
        <f t="shared" si="1"/>
        <v>24522.697296899998</v>
      </c>
    </row>
    <row r="27" spans="1:13" ht="12.75">
      <c r="A27" s="6" t="s">
        <v>95</v>
      </c>
      <c r="F27" s="5">
        <v>0</v>
      </c>
      <c r="J27" s="20">
        <v>4</v>
      </c>
      <c r="K27" s="20" t="s">
        <v>107</v>
      </c>
      <c r="L27" s="25">
        <v>3.12</v>
      </c>
      <c r="M27" s="33">
        <f t="shared" si="1"/>
        <v>492.95029679999993</v>
      </c>
    </row>
    <row r="28" spans="1:13" ht="12.75">
      <c r="A28" s="4" t="s">
        <v>30</v>
      </c>
      <c r="F28" s="32">
        <f>F25+F26+F27</f>
        <v>6862.3099999999995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2.32</v>
      </c>
      <c r="E30" t="s">
        <v>17</v>
      </c>
      <c r="F30" s="11">
        <f>E7*D30</f>
        <v>9988.296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9988.296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5790</v>
      </c>
      <c r="E34" s="45"/>
      <c r="F34" s="46">
        <f>B34*D34</f>
        <v>11580</v>
      </c>
      <c r="J34" s="20"/>
      <c r="K34" s="30" t="s">
        <v>54</v>
      </c>
      <c r="L34" s="28">
        <f>SUM(L24:L33)</f>
        <v>167.81</v>
      </c>
      <c r="M34" s="34">
        <f>SUM(M24:M33)</f>
        <v>26513.4581109</v>
      </c>
    </row>
    <row r="35" spans="1:11" ht="12.75">
      <c r="A35" s="50" t="s">
        <v>90</v>
      </c>
      <c r="B35" s="50"/>
      <c r="C35" s="50"/>
      <c r="D35" s="51"/>
      <c r="E35" s="45"/>
      <c r="F35" s="46">
        <v>0</v>
      </c>
      <c r="K35" s="1" t="s">
        <v>58</v>
      </c>
    </row>
    <row r="36" spans="1:13" ht="12.75">
      <c r="A36" s="4" t="s">
        <v>71</v>
      </c>
      <c r="F36" s="8">
        <f>F34+F35</f>
        <v>11580</v>
      </c>
      <c r="J36" s="22" t="s">
        <v>32</v>
      </c>
      <c r="K36" s="22"/>
      <c r="L36" s="22" t="s">
        <v>59</v>
      </c>
      <c r="M36" s="22" t="s">
        <v>38</v>
      </c>
    </row>
    <row r="37" spans="1:13" ht="12.75">
      <c r="A37" s="4" t="s">
        <v>65</v>
      </c>
      <c r="B37" s="4"/>
      <c r="J37" s="23" t="s">
        <v>33</v>
      </c>
      <c r="K37" s="23" t="s">
        <v>34</v>
      </c>
      <c r="L37" s="23"/>
      <c r="M37" s="23" t="s">
        <v>60</v>
      </c>
    </row>
    <row r="38" spans="1:13" ht="12.75">
      <c r="A38" t="s">
        <v>21</v>
      </c>
      <c r="C38">
        <v>328841</v>
      </c>
      <c r="D38">
        <v>219171.6</v>
      </c>
      <c r="E38">
        <v>4305.3</v>
      </c>
      <c r="F38" s="35">
        <f>C38/D38*E38</f>
        <v>6459.5921976204945</v>
      </c>
      <c r="J38" s="20">
        <v>1</v>
      </c>
      <c r="K38" s="20" t="s">
        <v>102</v>
      </c>
      <c r="L38" s="25" t="s">
        <v>103</v>
      </c>
      <c r="M38" s="25">
        <v>120</v>
      </c>
    </row>
    <row r="39" spans="1:13" ht="12.75">
      <c r="A39" t="s">
        <v>22</v>
      </c>
      <c r="F39" s="35">
        <f>M20</f>
        <v>971.337402</v>
      </c>
      <c r="J39" s="20">
        <v>2</v>
      </c>
      <c r="K39" s="20" t="s">
        <v>104</v>
      </c>
      <c r="L39" s="25" t="s">
        <v>105</v>
      </c>
      <c r="M39" s="25">
        <v>472</v>
      </c>
    </row>
    <row r="40" spans="1:13" ht="12.75">
      <c r="A40" t="s">
        <v>23</v>
      </c>
      <c r="F40" s="11">
        <f>M34</f>
        <v>26513.4581109</v>
      </c>
      <c r="J40" s="20">
        <v>3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24</v>
      </c>
      <c r="F42" s="11">
        <f>M57</f>
        <v>592</v>
      </c>
      <c r="J42" s="20">
        <v>5</v>
      </c>
      <c r="K42" s="20"/>
      <c r="L42" s="25"/>
      <c r="M42" s="25"/>
    </row>
    <row r="43" spans="1:13" ht="12.75">
      <c r="A43" t="s">
        <v>25</v>
      </c>
      <c r="F43" s="5"/>
      <c r="J43" s="20">
        <v>6</v>
      </c>
      <c r="K43" s="20"/>
      <c r="L43" s="25"/>
      <c r="M43" s="25"/>
    </row>
    <row r="44" spans="1:13" ht="12.75">
      <c r="A44" t="s">
        <v>26</v>
      </c>
      <c r="F44" s="5"/>
      <c r="J44" s="20">
        <v>7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0.39</v>
      </c>
      <c r="E45" t="s">
        <v>17</v>
      </c>
      <c r="F45" s="11">
        <f>B45*D45</f>
        <v>1679.0670000000002</v>
      </c>
      <c r="J45" s="20">
        <v>8</v>
      </c>
      <c r="K45" s="20"/>
      <c r="L45" s="25"/>
      <c r="M45" s="25"/>
    </row>
    <row r="46" spans="1:13" ht="12.75">
      <c r="A46" t="s">
        <v>88</v>
      </c>
      <c r="D46" s="11"/>
      <c r="F46" s="11">
        <v>0</v>
      </c>
      <c r="J46" s="20">
        <v>9</v>
      </c>
      <c r="K46" s="20"/>
      <c r="L46" s="25"/>
      <c r="M46" s="25"/>
    </row>
    <row r="47" spans="1:13" ht="12.75">
      <c r="A47" s="4" t="s">
        <v>68</v>
      </c>
      <c r="B47" s="10"/>
      <c r="C47" s="10"/>
      <c r="F47" s="32">
        <f>SUM(F38:F46)</f>
        <v>36215.4547105205</v>
      </c>
      <c r="J47" s="20">
        <v>10</v>
      </c>
      <c r="K47" s="20"/>
      <c r="L47" s="25"/>
      <c r="M47" s="25"/>
    </row>
    <row r="48" spans="1:13" ht="12.75">
      <c r="A48" s="4" t="s">
        <v>66</v>
      </c>
      <c r="F48" s="5"/>
      <c r="J48" s="20">
        <v>11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63</v>
      </c>
      <c r="D49" s="5">
        <v>0.17</v>
      </c>
      <c r="E49" t="s">
        <v>17</v>
      </c>
      <c r="F49" s="11">
        <f>B49*D49</f>
        <v>731.9010000000001</v>
      </c>
      <c r="J49" s="20">
        <v>12</v>
      </c>
      <c r="K49" s="20"/>
      <c r="L49" s="25"/>
      <c r="M49" s="25"/>
    </row>
    <row r="50" spans="1:13" ht="12.75">
      <c r="A50" t="s">
        <v>28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1.08</v>
      </c>
      <c r="E52" t="s">
        <v>17</v>
      </c>
      <c r="F52" s="11">
        <f>B52*D52</f>
        <v>4649.724</v>
      </c>
      <c r="J52" s="20">
        <v>15</v>
      </c>
      <c r="K52" s="20"/>
      <c r="L52" s="25"/>
      <c r="M52" s="25"/>
    </row>
    <row r="53" spans="1:13" ht="12.75">
      <c r="A53" s="4" t="s">
        <v>67</v>
      </c>
      <c r="F53" s="32">
        <f>F49+F52</f>
        <v>5381.625</v>
      </c>
      <c r="J53" s="20">
        <v>16</v>
      </c>
      <c r="K53" s="20"/>
      <c r="L53" s="25"/>
      <c r="M53" s="25"/>
    </row>
    <row r="54" spans="1:13" ht="12.75">
      <c r="A54" s="4" t="s">
        <v>69</v>
      </c>
      <c r="J54" s="20">
        <v>17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2.09</v>
      </c>
      <c r="E56" t="s">
        <v>17</v>
      </c>
      <c r="F56" s="11">
        <f>B56*D56</f>
        <v>8998.077</v>
      </c>
      <c r="J56" s="20">
        <v>19</v>
      </c>
      <c r="K56" s="20"/>
      <c r="L56" s="25"/>
      <c r="M56" s="25"/>
    </row>
    <row r="57" spans="1:13" ht="12.75">
      <c r="A57" s="4" t="s">
        <v>70</v>
      </c>
      <c r="B57" s="1"/>
      <c r="F57" s="32">
        <f>SUM(F56)</f>
        <v>8998.077</v>
      </c>
      <c r="J57" s="20"/>
      <c r="K57" s="20"/>
      <c r="L57" s="31" t="s">
        <v>61</v>
      </c>
      <c r="M57" s="34">
        <f>SUM(M38:M56)</f>
        <v>592</v>
      </c>
    </row>
    <row r="58" spans="1:6" ht="12.75">
      <c r="A58" s="48" t="s">
        <v>86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79025.7627105205</v>
      </c>
    </row>
    <row r="60" spans="1:6" ht="12.75">
      <c r="A60" s="1" t="s">
        <v>84</v>
      </c>
      <c r="B60" s="37"/>
      <c r="C60" s="37">
        <v>0.058</v>
      </c>
      <c r="D60" s="1"/>
      <c r="E60" s="1"/>
      <c r="F60" s="32">
        <f>F59*5.8%</f>
        <v>4583.494237210189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83609.2569477307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97</v>
      </c>
    </row>
    <row r="63" spans="1:6" ht="12.75">
      <c r="A63" s="13"/>
      <c r="B63" s="40">
        <v>42186</v>
      </c>
      <c r="C63" s="41">
        <v>-20859</v>
      </c>
      <c r="D63" s="43">
        <f>F20</f>
        <v>72640.90000000001</v>
      </c>
      <c r="E63" s="43">
        <f>F61</f>
        <v>83609.2569477307</v>
      </c>
      <c r="F63" s="44">
        <f>C63+D63-E63</f>
        <v>-31827.35694773069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2013-11-05T09:09:56Z</cp:lastPrinted>
  <dcterms:created xsi:type="dcterms:W3CDTF">2008-08-18T07:30:19Z</dcterms:created>
  <dcterms:modified xsi:type="dcterms:W3CDTF">2015-09-24T07:21:15Z</dcterms:modified>
  <cp:category/>
  <cp:version/>
  <cp:contentType/>
  <cp:contentStatus/>
</cp:coreProperties>
</file>