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<sst xmlns="http://schemas.openxmlformats.org/spreadsheetml/2006/main" count="128" uniqueCount="104">
  <si>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</si>
  <si>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</si>
  <si>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</si>
  <si>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</si>
  <si>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</si>
  <si>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</si>
  <si>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</si>
  <si>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</si>
  <si>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</si>
  <si>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</si>
  <si>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</si>
  <si>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</si>
  <si>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</si>
  <si>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</si>
  <si>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</si>
  <si>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</si>
  <si>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</si>
  <si>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</si>
  <si>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</si>
  <si>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</si>
  <si>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</si>
  <si>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</si>
  <si>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</si>
  <si>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</si>
  <si>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</si>
  <si>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</si>
  <si>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</si>
  <si>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</si>
  <si>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</si>
  <si>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</si>
  <si>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</si>
  <si>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</si>
  <si>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</si>
  <si>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</si>
  <si>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</si>
  <si>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</si>
  <si>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</si>
  <si>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</si>
  <si>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</si>
  <si>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</si>
  <si>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</si>
  <si>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</si>
  <si>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</si>
  <si>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</si>
  <si>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</si>
  <si>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</si>
  <si>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</si>
  <si>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</si>
  <si>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</si>
  <si>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</si>
  <si>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</si>
  <si>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</si>
  <si>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</si>
  <si>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</si>
  <si>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</si>
  <si>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</si>
  <si>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</si>
  <si>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</si>
  <si>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</si>
  <si>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</si>
  <si>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</si>
  <si>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</si>
  <si>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</si>
  <si>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</si>
  <si>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</si>
  <si>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</si>
  <si>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</si>
  <si>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</si>
  <si>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</si>
  <si>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</si>
  <si>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</si>
  <si>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</si>
  <si>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</si>
  <si>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</si>
  <si>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</si>
  <si>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</si>
  <si>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</si>
  <si>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</si>
  <si>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</si>
  <si>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</si>
  <si>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</si>
  <si>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</si>
  <si>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</si>
  <si>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</si>
  <si>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</si>
  <si>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</si>
  <si>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</si>
  <si>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</si>
  <si>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</si>
  <si>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</si>
  <si>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</si>
  <si>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</si>
  <si>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</si>
  <si>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</si>
  <si>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2015 г.</t>
  </si>
  <si>
    <t>и канализации в техподполье мног-х жилых зданий</t>
  </si>
  <si>
    <t>г</t>
  </si>
  <si>
    <t>электрощитовые</t>
  </si>
  <si>
    <t>ост.на 01.04</t>
  </si>
  <si>
    <t>март</t>
  </si>
  <si>
    <t xml:space="preserve">                    за   март   2015 г.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</si>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</sst>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0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66</v>
      </c>
    </row>
    <row r="2" spans="2:11" ht="12.75">
      <c r="B2" s="1" t="s">
        <v>63</v>
      </c>
      <c r="C2" s="1"/>
      <c r="D2" s="1" t="s">
        <v>65</v>
      </c>
      <c r="K2" t="s">
        <v>100</v>
      </c>
    </row>
    <row r="3" spans="2:13" ht="12.75">
      <c r="B3" s="1" t="s">
        <v>83</v>
      </c>
      <c r="C3" s="8" t="s">
        <v>99</v>
      </c>
      <c r="D3" s="8" t="s">
        <v>94</v>
      </c>
      <c r="J3" s="14" t="s">
        <v>33</v>
      </c>
      <c r="K3" s="29" t="s">
        <v>58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88</v>
      </c>
      <c r="L6" s="25"/>
      <c r="M6" s="48">
        <f>L6*114.3*1.202</f>
        <v>0</v>
      </c>
    </row>
    <row r="7" spans="1:13" ht="12.75">
      <c r="A7" t="s">
        <v>2</v>
      </c>
      <c r="E7">
        <v>5945.5</v>
      </c>
      <c r="F7" t="s">
        <v>64</v>
      </c>
      <c r="J7" s="14">
        <v>2</v>
      </c>
      <c r="K7" s="14" t="s">
        <v>41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1013.2</v>
      </c>
      <c r="F8" t="s">
        <v>64</v>
      </c>
      <c r="J8" s="15"/>
      <c r="K8" s="15" t="s">
        <v>42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43</v>
      </c>
      <c r="L9" s="23">
        <v>3.91</v>
      </c>
      <c r="M9" s="48">
        <f t="shared" si="0"/>
        <v>537.189426</v>
      </c>
    </row>
    <row r="10" spans="1:13" ht="12.75">
      <c r="A10" t="s">
        <v>5</v>
      </c>
      <c r="E10">
        <v>1175.5</v>
      </c>
      <c r="F10" t="s">
        <v>64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64</v>
      </c>
      <c r="J11" s="16"/>
      <c r="K11" s="18" t="s">
        <v>46</v>
      </c>
      <c r="L11" s="23">
        <v>7.82</v>
      </c>
      <c r="M11" s="48">
        <f t="shared" si="0"/>
        <v>1074.378852</v>
      </c>
    </row>
    <row r="12" spans="1:13" ht="12.75">
      <c r="A12" t="s">
        <v>7</v>
      </c>
      <c r="E12">
        <v>927</v>
      </c>
      <c r="F12" t="s">
        <v>64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95</v>
      </c>
      <c r="L13" s="23">
        <v>3.91</v>
      </c>
      <c r="M13" s="48">
        <f t="shared" si="0"/>
        <v>537.189426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/>
      <c r="M14" s="48">
        <f t="shared" si="0"/>
        <v>0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85416.76</v>
      </c>
      <c r="J16" s="15" t="s">
        <v>49</v>
      </c>
      <c r="K16" s="26" t="s">
        <v>50</v>
      </c>
      <c r="L16" s="21"/>
      <c r="M16" s="48">
        <f t="shared" si="0"/>
        <v>0</v>
      </c>
    </row>
    <row r="17" spans="1:13" ht="12.75">
      <c r="A17" t="s">
        <v>10</v>
      </c>
      <c r="F17" s="5">
        <v>84504.78</v>
      </c>
      <c r="J17" s="15" t="s">
        <v>51</v>
      </c>
      <c r="K17" s="26" t="s">
        <v>97</v>
      </c>
      <c r="L17" s="21"/>
      <c r="M17" s="48">
        <f t="shared" si="0"/>
        <v>0</v>
      </c>
    </row>
    <row r="18" spans="2:13" ht="12.75">
      <c r="B18" t="s">
        <v>11</v>
      </c>
      <c r="F18" s="9">
        <f>F17/F16</f>
        <v>0.9893231726419968</v>
      </c>
      <c r="J18" s="15" t="s">
        <v>53</v>
      </c>
      <c r="K18" s="26" t="s">
        <v>52</v>
      </c>
      <c r="L18" s="21">
        <v>2.43</v>
      </c>
      <c r="M18" s="48">
        <f t="shared" si="0"/>
        <v>333.85429800000003</v>
      </c>
    </row>
    <row r="19" spans="1:13" ht="12.75">
      <c r="A19" s="7" t="s">
        <v>90</v>
      </c>
      <c r="B19" s="7"/>
      <c r="C19" s="7"/>
      <c r="D19" s="7"/>
      <c r="E19" s="7"/>
      <c r="F19" s="5">
        <v>1433.96</v>
      </c>
      <c r="J19" s="16" t="s">
        <v>96</v>
      </c>
      <c r="K19" s="18" t="s">
        <v>54</v>
      </c>
      <c r="L19" s="23">
        <v>1</v>
      </c>
      <c r="M19" s="48">
        <f t="shared" si="0"/>
        <v>137.3886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85938.74</v>
      </c>
      <c r="J20" s="20"/>
      <c r="K20" s="27" t="s">
        <v>55</v>
      </c>
      <c r="L20" s="28">
        <f>SUM(L6:L19)</f>
        <v>19.07</v>
      </c>
      <c r="M20" s="34">
        <f>SUM(M6:M19)</f>
        <v>2620.000602</v>
      </c>
    </row>
    <row r="21" ht="12.75">
      <c r="K21" s="1" t="s">
        <v>56</v>
      </c>
    </row>
    <row r="22" spans="2:13" ht="12.75">
      <c r="B22" s="1" t="s">
        <v>13</v>
      </c>
      <c r="C22" s="1"/>
      <c r="J22" s="22" t="s">
        <v>33</v>
      </c>
      <c r="K22" s="14"/>
      <c r="L22" s="22" t="s">
        <v>36</v>
      </c>
      <c r="M22" s="22" t="s">
        <v>39</v>
      </c>
    </row>
    <row r="23" spans="10:13" ht="12.75">
      <c r="J23" s="23" t="s">
        <v>34</v>
      </c>
      <c r="K23" s="23" t="s">
        <v>35</v>
      </c>
      <c r="L23" s="23" t="s">
        <v>57</v>
      </c>
      <c r="M23" s="23" t="s">
        <v>40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0.42</v>
      </c>
      <c r="M24" s="33">
        <f>L24*114.3*1.202*1.15</f>
        <v>66.3586938</v>
      </c>
    </row>
    <row r="25" spans="1:13" ht="12.75">
      <c r="A25" t="s">
        <v>15</v>
      </c>
      <c r="D25" t="s">
        <v>93</v>
      </c>
      <c r="F25" s="11">
        <v>4625.3</v>
      </c>
      <c r="J25" s="20">
        <v>2</v>
      </c>
      <c r="K25" s="20"/>
      <c r="L25" s="25"/>
      <c r="M25" s="33">
        <f aca="true" t="shared" si="1" ref="M25:M34">L25*114.3*1.202*1.15</f>
        <v>0</v>
      </c>
    </row>
    <row r="26" spans="1:13" ht="12.75">
      <c r="A26" s="6" t="s">
        <v>18</v>
      </c>
      <c r="D26" t="s">
        <v>82</v>
      </c>
      <c r="F26" s="5">
        <v>1913.58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86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6538.88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1.16</v>
      </c>
      <c r="E30" t="s">
        <v>17</v>
      </c>
      <c r="F30" s="11">
        <f>E7*D30</f>
        <v>6896.78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1013.2</v>
      </c>
      <c r="C31" t="s">
        <v>16</v>
      </c>
      <c r="D31" s="5">
        <v>0.4</v>
      </c>
      <c r="E31" t="s">
        <v>17</v>
      </c>
      <c r="F31" s="11">
        <f>B31*D31</f>
        <v>405.28000000000003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7302.0599999999995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67</v>
      </c>
      <c r="B33" s="10"/>
      <c r="C33" s="10"/>
      <c r="F33" s="8"/>
      <c r="J33" s="20">
        <v>10</v>
      </c>
      <c r="K33" s="20"/>
      <c r="L33" s="25"/>
      <c r="M33" s="33">
        <f t="shared" si="1"/>
        <v>0</v>
      </c>
    </row>
    <row r="34" spans="1:13" ht="12.75">
      <c r="A34" s="10" t="s">
        <v>68</v>
      </c>
      <c r="B34" s="10">
        <v>3</v>
      </c>
      <c r="C34" s="10"/>
      <c r="D34" s="5">
        <v>5790</v>
      </c>
      <c r="F34" s="36">
        <f>B34*D34</f>
        <v>17370</v>
      </c>
      <c r="J34" s="20">
        <v>11</v>
      </c>
      <c r="K34" s="20"/>
      <c r="L34" s="25"/>
      <c r="M34" s="33">
        <f t="shared" si="1"/>
        <v>0</v>
      </c>
    </row>
    <row r="35" spans="1:13" ht="12.75">
      <c r="A35" s="4" t="s">
        <v>75</v>
      </c>
      <c r="F35" s="8">
        <f>SUM(F34)</f>
        <v>17370</v>
      </c>
      <c r="J35" s="20"/>
      <c r="K35" s="30" t="s">
        <v>55</v>
      </c>
      <c r="L35" s="28">
        <f>SUM(L24:L34)</f>
        <v>0.42</v>
      </c>
      <c r="M35" s="34">
        <f>SUM(M24:M34)</f>
        <v>66.3586938</v>
      </c>
    </row>
    <row r="36" spans="1:11" ht="12.75">
      <c r="A36" s="4" t="s">
        <v>69</v>
      </c>
      <c r="B36" s="4"/>
      <c r="K36" s="1" t="s">
        <v>59</v>
      </c>
    </row>
    <row r="37" spans="1:13" ht="12.75">
      <c r="A37" t="s">
        <v>21</v>
      </c>
      <c r="C37">
        <v>166649</v>
      </c>
      <c r="D37">
        <v>219171.6</v>
      </c>
      <c r="E37">
        <v>5945.5</v>
      </c>
      <c r="F37" s="35">
        <f>C37/D37*E37</f>
        <v>4520.711759644041</v>
      </c>
      <c r="J37" s="22" t="s">
        <v>33</v>
      </c>
      <c r="K37" s="22"/>
      <c r="L37" s="22" t="s">
        <v>60</v>
      </c>
      <c r="M37" s="22" t="s">
        <v>39</v>
      </c>
    </row>
    <row r="38" spans="1:13" ht="12.75">
      <c r="A38" t="s">
        <v>22</v>
      </c>
      <c r="F38" s="35">
        <f>M20</f>
        <v>2620.000602</v>
      </c>
      <c r="J38" s="23" t="s">
        <v>34</v>
      </c>
      <c r="K38" s="23" t="s">
        <v>35</v>
      </c>
      <c r="L38" s="23"/>
      <c r="M38" s="23" t="s">
        <v>61</v>
      </c>
    </row>
    <row r="39" spans="1:13" ht="12.75">
      <c r="A39" t="s">
        <v>23</v>
      </c>
      <c r="F39" s="11">
        <f>M35</f>
        <v>66.3586938</v>
      </c>
      <c r="J39" s="20">
        <v>1</v>
      </c>
      <c r="K39" s="20" t="s">
        <v>102</v>
      </c>
      <c r="L39" s="25" t="s">
        <v>103</v>
      </c>
      <c r="M39" s="25">
        <v>70.2</v>
      </c>
    </row>
    <row r="40" spans="1:13" ht="12.75">
      <c r="A40" t="s">
        <v>80</v>
      </c>
      <c r="F40" s="5">
        <v>0</v>
      </c>
      <c r="J40" s="20">
        <v>2</v>
      </c>
      <c r="K40" s="20"/>
      <c r="L40" s="25"/>
      <c r="M40" s="25"/>
    </row>
    <row r="41" spans="1:13" ht="12.75">
      <c r="A41" t="s">
        <v>24</v>
      </c>
      <c r="F41" s="11">
        <f>M63</f>
        <v>70.2</v>
      </c>
      <c r="J41" s="20">
        <v>3</v>
      </c>
      <c r="K41" s="20"/>
      <c r="L41" s="25"/>
      <c r="M41" s="25"/>
    </row>
    <row r="42" spans="1:13" ht="12.75">
      <c r="A42" t="s">
        <v>25</v>
      </c>
      <c r="F42" s="5"/>
      <c r="J42" s="20">
        <v>4</v>
      </c>
      <c r="K42" s="20"/>
      <c r="L42" s="25"/>
      <c r="M42" s="25"/>
    </row>
    <row r="43" spans="1:13" ht="12.75">
      <c r="A43" t="s">
        <v>26</v>
      </c>
      <c r="F43" s="5"/>
      <c r="J43" s="20">
        <v>5</v>
      </c>
      <c r="K43" s="20"/>
      <c r="L43" s="25"/>
      <c r="M43" s="25"/>
    </row>
    <row r="44" spans="2:13" ht="12.75">
      <c r="B44">
        <v>5945.5</v>
      </c>
      <c r="C44" t="s">
        <v>16</v>
      </c>
      <c r="D44" s="11">
        <v>0.3</v>
      </c>
      <c r="E44" t="s">
        <v>17</v>
      </c>
      <c r="F44" s="11">
        <f>B44*D44</f>
        <v>1783.6499999999999</v>
      </c>
      <c r="J44" s="20">
        <v>6</v>
      </c>
      <c r="K44" s="20"/>
      <c r="L44" s="25"/>
      <c r="M44" s="25"/>
    </row>
    <row r="45" spans="1:13" ht="12.75">
      <c r="A45" s="46" t="s">
        <v>85</v>
      </c>
      <c r="B45" s="46"/>
      <c r="C45" s="46"/>
      <c r="D45" s="46"/>
      <c r="E45" s="46"/>
      <c r="F45" s="47">
        <v>0</v>
      </c>
      <c r="J45" s="20">
        <v>7</v>
      </c>
      <c r="K45" s="20"/>
      <c r="L45" s="25"/>
      <c r="M45" s="25"/>
    </row>
    <row r="46" spans="1:13" ht="12.75">
      <c r="A46" s="4" t="s">
        <v>72</v>
      </c>
      <c r="B46" s="10"/>
      <c r="C46" s="10"/>
      <c r="F46" s="32">
        <f>SUM(F37:F44)</f>
        <v>9060.921055444041</v>
      </c>
      <c r="J46" s="20">
        <v>8</v>
      </c>
      <c r="K46" s="20"/>
      <c r="L46" s="25"/>
      <c r="M46" s="25"/>
    </row>
    <row r="47" spans="1:13" ht="12.75">
      <c r="A47" s="4" t="s">
        <v>70</v>
      </c>
      <c r="F47" s="5"/>
      <c r="J47" s="20">
        <v>9</v>
      </c>
      <c r="K47" s="20"/>
      <c r="L47" s="25"/>
      <c r="M47" s="25"/>
    </row>
    <row r="48" spans="1:13" ht="12.75">
      <c r="A48" t="s">
        <v>27</v>
      </c>
      <c r="B48">
        <v>5945.5</v>
      </c>
      <c r="C48" t="s">
        <v>64</v>
      </c>
      <c r="D48" s="5">
        <v>0.21</v>
      </c>
      <c r="E48" t="s">
        <v>17</v>
      </c>
      <c r="F48" s="11">
        <f>B48*D48</f>
        <v>1248.555</v>
      </c>
      <c r="J48" s="20">
        <v>10</v>
      </c>
      <c r="K48" s="20"/>
      <c r="L48" s="25"/>
      <c r="M48" s="25"/>
    </row>
    <row r="49" spans="1:13" ht="12.75">
      <c r="A49" t="s">
        <v>28</v>
      </c>
      <c r="F49" s="5"/>
      <c r="J49" s="20">
        <v>11</v>
      </c>
      <c r="K49" s="20"/>
      <c r="L49" s="25"/>
      <c r="M49" s="25"/>
    </row>
    <row r="50" spans="1:13" ht="12.75">
      <c r="A50" s="7" t="s">
        <v>81</v>
      </c>
      <c r="F50" s="5"/>
      <c r="J50" s="20">
        <v>12</v>
      </c>
      <c r="K50" s="20"/>
      <c r="L50" s="25"/>
      <c r="M50" s="25"/>
    </row>
    <row r="51" spans="2:13" ht="12.75">
      <c r="B51">
        <v>5945.5</v>
      </c>
      <c r="C51" t="s">
        <v>16</v>
      </c>
      <c r="D51" s="11">
        <v>0.91</v>
      </c>
      <c r="E51" t="s">
        <v>17</v>
      </c>
      <c r="F51" s="11">
        <f>B51*D51</f>
        <v>5410.405</v>
      </c>
      <c r="J51" s="20">
        <v>13</v>
      </c>
      <c r="K51" s="20"/>
      <c r="L51" s="25"/>
      <c r="M51" s="25"/>
    </row>
    <row r="52" spans="1:13" ht="12.75">
      <c r="A52" s="4" t="s">
        <v>71</v>
      </c>
      <c r="F52" s="32">
        <f>F48+F51</f>
        <v>6658.96</v>
      </c>
      <c r="J52" s="20">
        <v>14</v>
      </c>
      <c r="K52" s="20"/>
      <c r="L52" s="25"/>
      <c r="M52" s="25"/>
    </row>
    <row r="53" spans="1:13" ht="12.75">
      <c r="A53" s="4" t="s">
        <v>73</v>
      </c>
      <c r="J53" s="20">
        <v>15</v>
      </c>
      <c r="K53" s="20"/>
      <c r="L53" s="25"/>
      <c r="M53" s="25"/>
    </row>
    <row r="54" spans="1:13" ht="12.75">
      <c r="A54" s="7" t="s">
        <v>29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5945.5</v>
      </c>
      <c r="C55" t="s">
        <v>16</v>
      </c>
      <c r="D55" s="11">
        <v>2.06</v>
      </c>
      <c r="E55" t="s">
        <v>17</v>
      </c>
      <c r="F55" s="11">
        <f>B55*D55</f>
        <v>12247.73</v>
      </c>
      <c r="G55" s="7"/>
      <c r="H55" s="7"/>
      <c r="J55" s="20">
        <v>17</v>
      </c>
      <c r="K55" s="20"/>
      <c r="L55" s="25"/>
      <c r="M55" s="25"/>
    </row>
    <row r="56" spans="1:13" ht="12.75">
      <c r="A56" s="4" t="s">
        <v>74</v>
      </c>
      <c r="F56" s="32">
        <f>SUM(F55)</f>
        <v>12247.73</v>
      </c>
      <c r="J56" s="20">
        <v>18</v>
      </c>
      <c r="K56" s="20"/>
      <c r="L56" s="25"/>
      <c r="M56" s="25"/>
    </row>
    <row r="57" spans="1:13" ht="12.75">
      <c r="A57" s="49" t="s">
        <v>89</v>
      </c>
      <c r="B57" s="46"/>
      <c r="C57" s="46"/>
      <c r="D57" s="47">
        <v>0</v>
      </c>
      <c r="E57" s="46"/>
      <c r="F57" s="50">
        <f>D57*E7</f>
        <v>0</v>
      </c>
      <c r="J57" s="20">
        <v>19</v>
      </c>
      <c r="K57" s="20"/>
      <c r="L57" s="25"/>
      <c r="M57" s="25"/>
    </row>
    <row r="58" spans="1:13" ht="12.75">
      <c r="A58" s="1" t="s">
        <v>30</v>
      </c>
      <c r="B58" s="1"/>
      <c r="F58" s="32">
        <f>F28+F32+F35+F46+F52+F56+F57</f>
        <v>59178.55105544404</v>
      </c>
      <c r="J58" s="20">
        <v>20</v>
      </c>
      <c r="K58" s="20"/>
      <c r="L58" s="25"/>
      <c r="M58" s="25"/>
    </row>
    <row r="59" spans="1:13" ht="12.75">
      <c r="A59" s="1" t="s">
        <v>87</v>
      </c>
      <c r="B59" s="37"/>
      <c r="C59" s="37">
        <v>0.058</v>
      </c>
      <c r="D59" s="1"/>
      <c r="E59" s="1"/>
      <c r="F59" s="32">
        <f>F58*5.8%</f>
        <v>3432.355961215754</v>
      </c>
      <c r="J59" s="20">
        <v>21</v>
      </c>
      <c r="K59" s="20"/>
      <c r="L59" s="25"/>
      <c r="M59" s="25"/>
    </row>
    <row r="60" spans="1:13" ht="15">
      <c r="A60" s="12" t="s">
        <v>32</v>
      </c>
      <c r="B60" s="12"/>
      <c r="C60" s="12"/>
      <c r="D60" s="12"/>
      <c r="E60" s="12"/>
      <c r="F60" s="43">
        <f>F58+F59</f>
        <v>62610.907016659796</v>
      </c>
      <c r="J60" s="20">
        <v>22</v>
      </c>
      <c r="K60" s="20"/>
      <c r="L60" s="25"/>
      <c r="M60" s="25"/>
    </row>
    <row r="61" spans="2:13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98</v>
      </c>
      <c r="J61" s="20">
        <v>23</v>
      </c>
      <c r="K61" s="20"/>
      <c r="L61" s="25"/>
      <c r="M61" s="25"/>
    </row>
    <row r="62" spans="1:13" ht="12.75">
      <c r="A62" s="13"/>
      <c r="B62" s="40">
        <v>42064</v>
      </c>
      <c r="C62" s="41">
        <v>-22031</v>
      </c>
      <c r="D62" s="44">
        <f>F20</f>
        <v>85938.74</v>
      </c>
      <c r="E62" s="44">
        <f>F60</f>
        <v>62610.907016659796</v>
      </c>
      <c r="F62" s="45">
        <f>C62+D62-E62</f>
        <v>1296.8329833402095</v>
      </c>
      <c r="J62" s="20">
        <v>24</v>
      </c>
      <c r="K62" s="20"/>
      <c r="L62" s="25"/>
      <c r="M62" s="25"/>
    </row>
    <row r="63" spans="10:13" ht="12.75">
      <c r="J63" s="20"/>
      <c r="K63" s="20"/>
      <c r="L63" s="31" t="s">
        <v>62</v>
      </c>
      <c r="M63" s="34">
        <f>SUM(M39:M62)</f>
        <v>70.2</v>
      </c>
    </row>
    <row r="65" ht="12.75">
      <c r="A65" t="s">
        <v>92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2014-01-20T11:21:30Z</cp:lastPrinted>
  <dcterms:created xsi:type="dcterms:W3CDTF">2008-08-18T07:30:19Z</dcterms:created>
  <dcterms:modified xsi:type="dcterms:W3CDTF">2015-05-15T11:22:13Z</dcterms:modified>
  <cp:category/>
  <cp:version/>
  <cp:contentType/>
  <cp:contentStatus/>
</cp:coreProperties>
</file>