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<sst xmlns="http://schemas.openxmlformats.org/spreadsheetml/2006/main" count="130" uniqueCount="105">
  <si>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</si>
  <si>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</si>
  <si>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</si>
  <si>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</si>
  <si>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</si>
  <si>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</si>
  <si>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</si>
  <si>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</si>
  <si>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</si>
  <si>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</si>
  <si>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</si>
  <si>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</si>
  <si>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</si>
  <si>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</si>
  <si>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</si>
  <si>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</si>
  <si>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</si>
  <si>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</si>
  <si>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</si>
  <si>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</si>
  <si>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</si>
  <si>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</si>
  <si>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</si>
  <si>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</si>
  <si>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</si>
  <si>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</si>
  <si>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</si>
  <si>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</si>
  <si>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</si>
  <si>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</si>
  <si>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</si>
  <si>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</si>
  <si>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</si>
  <si>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</si>
  <si>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</si>
  <si>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</si>
  <si>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</si>
  <si>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</si>
  <si>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</si>
  <si>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</si>
  <si>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</si>
  <si>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</si>
  <si>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</si>
  <si>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</si>
  <si>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</si>
  <si>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</si>
  <si>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</si>
  <si>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</si>
  <si>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</si>
  <si>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</si>
  <si>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</si>
  <si>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</si>
  <si>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</si>
  <si>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</si>
  <si>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</si>
  <si>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</si>
  <si>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</si>
  <si>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</si>
  <si>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</si>
  <si>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</si>
  <si>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</si>
  <si>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</si>
  <si>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</si>
  <si>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</si>
  <si>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</si>
  <si>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</si>
  <si>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</si>
  <si>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</si>
  <si>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</si>
  <si>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</si>
  <si>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</si>
  <si>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</si>
  <si>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</si>
  <si>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</si>
  <si>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</si>
  <si>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</si>
  <si>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</si>
  <si>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</si>
  <si>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</si>
  <si>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</si>
  <si>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</si>
  <si>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</si>
  <si>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</si>
  <si>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</si>
  <si>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</si>
  <si>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</si>
  <si>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</si>
  <si>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</t>
  </si>
  <si>
    <t>2.  Работа по договору   (уборщица л/кл.)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</si>
  <si>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</si>
  <si>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</si>
  <si>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</si>
  <si>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</si>
  <si>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</si>
  <si>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ост.на 01.09.</t>
  </si>
  <si>
    <t>август</t>
  </si>
  <si>
    <t xml:space="preserve">                    за    август   2015 г.</t>
  </si>
  <si>
    <t>1,5</t>
  </si>
  <si>
    <t>ремонт шиферной кровли (работа по договору)</t>
  </si>
  <si>
    <t xml:space="preserve">смена ламп (2шт) </t>
  </si>
  <si>
    <t>лампа</t>
  </si>
  <si>
    <t>2шт</t>
  </si>
  <si>
    <t>пена</t>
  </si>
  <si>
    <t>мастика</t>
  </si>
  <si>
    <t>8кг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</si>
</sst>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0">
      <selection activeCell="M38" sqref="M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96</v>
      </c>
    </row>
    <row r="3" spans="2:13" ht="12.75">
      <c r="B3" s="1" t="s">
        <v>79</v>
      </c>
      <c r="C3" s="8" t="s">
        <v>95</v>
      </c>
      <c r="D3" s="8" t="s">
        <v>89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1573.6</v>
      </c>
      <c r="F7" t="s">
        <v>69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47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7">
        <f t="shared" si="0"/>
        <v>0</v>
      </c>
    </row>
    <row r="10" spans="1:13" ht="12.75">
      <c r="A10" t="s">
        <v>5</v>
      </c>
      <c r="E10">
        <v>1412</v>
      </c>
      <c r="F10" t="s">
        <v>69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69</v>
      </c>
      <c r="J11" s="16"/>
      <c r="K11" s="18" t="s">
        <v>51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188.4</v>
      </c>
      <c r="F12" t="s">
        <v>69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90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47">
        <f t="shared" si="0"/>
        <v>0</v>
      </c>
    </row>
    <row r="15" spans="10:13" ht="12.75">
      <c r="J15" s="14">
        <v>6</v>
      </c>
      <c r="K15" s="17" t="s">
        <v>53</v>
      </c>
      <c r="L15" s="22"/>
      <c r="M15" s="47">
        <f t="shared" si="0"/>
        <v>0</v>
      </c>
    </row>
    <row r="16" spans="1:13" ht="12.75">
      <c r="A16" s="2" t="s">
        <v>9</v>
      </c>
      <c r="F16" s="11">
        <v>20087.2</v>
      </c>
      <c r="J16" s="15" t="s">
        <v>54</v>
      </c>
      <c r="K16" s="26" t="s">
        <v>55</v>
      </c>
      <c r="L16" s="52" t="s">
        <v>97</v>
      </c>
      <c r="M16" s="47">
        <f t="shared" si="0"/>
        <v>206.08289999999997</v>
      </c>
    </row>
    <row r="17" spans="1:13" ht="12.75">
      <c r="A17" t="s">
        <v>10</v>
      </c>
      <c r="F17" s="5">
        <v>18974.19</v>
      </c>
      <c r="J17" s="15" t="s">
        <v>56</v>
      </c>
      <c r="K17" s="26" t="s">
        <v>92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0.944591082878649</v>
      </c>
      <c r="J18" s="15" t="s">
        <v>58</v>
      </c>
      <c r="K18" s="26" t="s">
        <v>57</v>
      </c>
      <c r="L18" s="21"/>
      <c r="M18" s="47">
        <f t="shared" si="0"/>
        <v>0</v>
      </c>
    </row>
    <row r="19" spans="1:13" ht="12.75">
      <c r="A19" t="s">
        <v>85</v>
      </c>
      <c r="F19" s="5">
        <v>862.5</v>
      </c>
      <c r="J19" s="16" t="s">
        <v>91</v>
      </c>
      <c r="K19" s="18" t="s">
        <v>59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19836.69</v>
      </c>
      <c r="J20" s="20"/>
      <c r="K20" s="27" t="s">
        <v>60</v>
      </c>
      <c r="L20" s="28">
        <f>SUM(L6:L19)</f>
        <v>0.5</v>
      </c>
      <c r="M20" s="35">
        <f>SUM(M6:M19)</f>
        <v>274.7772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/>
      <c r="M24" s="34">
        <v>2712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 t="s">
        <v>99</v>
      </c>
      <c r="L25" s="25">
        <v>0.14</v>
      </c>
      <c r="M25" s="34">
        <f aca="true" t="shared" si="1" ref="M25:M31">L25*114.3*1.202*1.15</f>
        <v>22.1195646</v>
      </c>
    </row>
    <row r="26" spans="1:13" ht="12.75">
      <c r="A26" s="6" t="s">
        <v>88</v>
      </c>
      <c r="F26" s="5">
        <v>1152</v>
      </c>
      <c r="J26" s="20">
        <v>3</v>
      </c>
      <c r="K26" s="20"/>
      <c r="L26" s="25"/>
      <c r="M26" s="34">
        <f t="shared" si="1"/>
        <v>0</v>
      </c>
    </row>
    <row r="27" spans="1:13" ht="12.75">
      <c r="A27" s="6" t="s">
        <v>93</v>
      </c>
      <c r="F27" s="5">
        <v>0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F25+F26+F27</f>
        <v>6933.62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80</v>
      </c>
      <c r="D30" s="5">
        <v>1.9</v>
      </c>
      <c r="E30" t="s">
        <v>17</v>
      </c>
      <c r="F30" s="11">
        <f>E7*D30</f>
        <v>2989.8399999999997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86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2989.8399999999997</v>
      </c>
      <c r="J32" s="20"/>
      <c r="K32" s="30" t="s">
        <v>60</v>
      </c>
      <c r="L32" s="28">
        <f>SUM(L24:L31)</f>
        <v>0.14</v>
      </c>
      <c r="M32" s="35">
        <f>SUM(M24:M31)</f>
        <v>2734.1195646</v>
      </c>
    </row>
    <row r="33" spans="1:11" ht="12.75">
      <c r="A33" s="4" t="s">
        <v>20</v>
      </c>
      <c r="B33" s="4"/>
      <c r="K33" s="1" t="s">
        <v>64</v>
      </c>
    </row>
    <row r="34" spans="1:13" ht="12.75">
      <c r="A34" t="s">
        <v>21</v>
      </c>
      <c r="C34" s="54">
        <v>166649</v>
      </c>
      <c r="D34">
        <v>219171.6</v>
      </c>
      <c r="E34">
        <v>1537.6</v>
      </c>
      <c r="F34" s="36">
        <f>C34/D34*E34</f>
        <v>1169.1273066400938</v>
      </c>
      <c r="J34" s="22" t="s">
        <v>38</v>
      </c>
      <c r="K34" s="22"/>
      <c r="L34" s="22" t="s">
        <v>65</v>
      </c>
      <c r="M34" s="22" t="s">
        <v>44</v>
      </c>
    </row>
    <row r="35" spans="1:13" ht="12.75">
      <c r="A35" t="s">
        <v>22</v>
      </c>
      <c r="F35" s="36">
        <f>M20</f>
        <v>274.7772</v>
      </c>
      <c r="J35" s="23" t="s">
        <v>39</v>
      </c>
      <c r="K35" s="23" t="s">
        <v>40</v>
      </c>
      <c r="L35" s="23"/>
      <c r="M35" s="23" t="s">
        <v>66</v>
      </c>
    </row>
    <row r="36" spans="1:13" ht="12.75">
      <c r="A36" t="s">
        <v>23</v>
      </c>
      <c r="F36" s="11">
        <f>M32</f>
        <v>2734.1195646</v>
      </c>
      <c r="J36" s="23">
        <v>1</v>
      </c>
      <c r="K36" s="45" t="s">
        <v>100</v>
      </c>
      <c r="L36" s="23" t="s">
        <v>101</v>
      </c>
      <c r="M36" s="23">
        <v>26.86</v>
      </c>
    </row>
    <row r="37" spans="1:13" ht="12.75">
      <c r="A37" t="s">
        <v>76</v>
      </c>
      <c r="F37" s="5">
        <v>0</v>
      </c>
      <c r="J37" s="23">
        <v>2</v>
      </c>
      <c r="K37" s="45" t="s">
        <v>102</v>
      </c>
      <c r="L37" s="23" t="s">
        <v>101</v>
      </c>
      <c r="M37" s="23">
        <v>692</v>
      </c>
    </row>
    <row r="38" spans="1:13" ht="12.75">
      <c r="A38" t="s">
        <v>24</v>
      </c>
      <c r="F38" s="11">
        <f>M55</f>
        <v>1838.7800000000002</v>
      </c>
      <c r="J38" s="23">
        <v>3</v>
      </c>
      <c r="K38" s="45" t="s">
        <v>103</v>
      </c>
      <c r="L38" s="23" t="s">
        <v>104</v>
      </c>
      <c r="M38" s="23">
        <v>1119.92</v>
      </c>
    </row>
    <row r="39" spans="1:13" ht="12.75">
      <c r="A39" t="s">
        <v>25</v>
      </c>
      <c r="F39" s="5"/>
      <c r="J39" s="23">
        <v>4</v>
      </c>
      <c r="K39" s="45"/>
      <c r="L39" s="23"/>
      <c r="M39" s="23"/>
    </row>
    <row r="40" spans="1:13" ht="12.75">
      <c r="A40" t="s">
        <v>26</v>
      </c>
      <c r="F40" s="5"/>
      <c r="J40" s="23">
        <v>5</v>
      </c>
      <c r="K40" s="45"/>
      <c r="L40" s="23"/>
      <c r="M40" s="23"/>
    </row>
    <row r="41" spans="2:13" ht="12.75">
      <c r="B41">
        <v>1573.6</v>
      </c>
      <c r="C41" t="s">
        <v>16</v>
      </c>
      <c r="D41" s="11">
        <v>0.53</v>
      </c>
      <c r="E41" t="s">
        <v>17</v>
      </c>
      <c r="F41" s="11">
        <f>B41*D41</f>
        <v>834.008</v>
      </c>
      <c r="J41" s="23">
        <v>6</v>
      </c>
      <c r="K41" s="45"/>
      <c r="L41" s="23"/>
      <c r="M41" s="23"/>
    </row>
    <row r="42" spans="1:13" ht="12.75">
      <c r="A42" s="49" t="s">
        <v>81</v>
      </c>
      <c r="B42" s="49"/>
      <c r="C42" s="49"/>
      <c r="D42" s="53"/>
      <c r="E42" s="49"/>
      <c r="F42" s="53">
        <v>0</v>
      </c>
      <c r="J42" s="23">
        <v>7</v>
      </c>
      <c r="K42" s="45"/>
      <c r="L42" s="23"/>
      <c r="M42" s="23"/>
    </row>
    <row r="43" spans="1:13" ht="12.75">
      <c r="A43" s="4" t="s">
        <v>27</v>
      </c>
      <c r="B43" s="10"/>
      <c r="C43" s="10"/>
      <c r="F43" s="33">
        <f>SUM(F34:F42)</f>
        <v>6850.812071240094</v>
      </c>
      <c r="J43" s="23">
        <v>8</v>
      </c>
      <c r="K43" s="45"/>
      <c r="L43" s="23"/>
      <c r="M43" s="23"/>
    </row>
    <row r="44" spans="1:13" ht="12.75">
      <c r="A44" s="4" t="s">
        <v>28</v>
      </c>
      <c r="F44" s="5"/>
      <c r="J44" s="23">
        <v>9</v>
      </c>
      <c r="K44" s="45"/>
      <c r="L44" s="23"/>
      <c r="M44" s="23"/>
    </row>
    <row r="45" spans="1:13" ht="12.75">
      <c r="A45" t="s">
        <v>29</v>
      </c>
      <c r="B45">
        <v>1573.6</v>
      </c>
      <c r="C45" t="s">
        <v>69</v>
      </c>
      <c r="D45" s="5">
        <v>0.15</v>
      </c>
      <c r="E45" t="s">
        <v>17</v>
      </c>
      <c r="F45" s="11">
        <f>B45*D45</f>
        <v>236.03999999999996</v>
      </c>
      <c r="J45" s="25">
        <v>10</v>
      </c>
      <c r="K45" s="46"/>
      <c r="L45" s="25"/>
      <c r="M45" s="25"/>
    </row>
    <row r="46" spans="1:13" ht="12.75">
      <c r="A46" t="s">
        <v>30</v>
      </c>
      <c r="F46" s="5"/>
      <c r="J46" s="25">
        <v>11</v>
      </c>
      <c r="K46" s="46"/>
      <c r="L46" s="25"/>
      <c r="M46" s="25"/>
    </row>
    <row r="47" spans="1:13" ht="12.75">
      <c r="A47" s="7" t="s">
        <v>77</v>
      </c>
      <c r="F47" s="5"/>
      <c r="J47" s="25">
        <v>12</v>
      </c>
      <c r="K47" s="46"/>
      <c r="L47" s="25"/>
      <c r="M47" s="25"/>
    </row>
    <row r="48" spans="2:13" ht="12.75">
      <c r="B48">
        <v>1573.6</v>
      </c>
      <c r="C48" t="s">
        <v>16</v>
      </c>
      <c r="D48" s="11">
        <v>1.14</v>
      </c>
      <c r="E48" t="s">
        <v>17</v>
      </c>
      <c r="F48" s="11">
        <f>B48*D48</f>
        <v>1793.9039999999998</v>
      </c>
      <c r="J48" s="25">
        <v>13</v>
      </c>
      <c r="K48" s="46"/>
      <c r="L48" s="25"/>
      <c r="M48" s="25"/>
    </row>
    <row r="49" spans="1:13" ht="12.75">
      <c r="A49" s="4" t="s">
        <v>31</v>
      </c>
      <c r="F49" s="33">
        <f>F45+F48</f>
        <v>2029.9439999999997</v>
      </c>
      <c r="J49" s="25">
        <v>14</v>
      </c>
      <c r="K49" s="46"/>
      <c r="L49" s="25"/>
      <c r="M49" s="25"/>
    </row>
    <row r="50" spans="1:13" ht="12.75">
      <c r="A50" s="4" t="s">
        <v>32</v>
      </c>
      <c r="J50" s="25">
        <v>15</v>
      </c>
      <c r="K50" s="46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7"/>
      <c r="J51" s="25">
        <v>16</v>
      </c>
      <c r="K51" s="46"/>
      <c r="L51" s="25"/>
      <c r="M51" s="25"/>
    </row>
    <row r="52" spans="2:13" ht="12.75">
      <c r="B52">
        <v>1573.6</v>
      </c>
      <c r="C52" t="s">
        <v>16</v>
      </c>
      <c r="D52" s="11">
        <v>2.34</v>
      </c>
      <c r="E52" t="s">
        <v>17</v>
      </c>
      <c r="F52" s="11">
        <f>B52*D52</f>
        <v>3682.2239999999997</v>
      </c>
      <c r="J52" s="25">
        <v>17</v>
      </c>
      <c r="K52" s="46"/>
      <c r="L52" s="25"/>
      <c r="M52" s="25"/>
    </row>
    <row r="53" spans="1:13" ht="12.75">
      <c r="A53" s="4" t="s">
        <v>34</v>
      </c>
      <c r="F53" s="33">
        <f>SUM(F52)</f>
        <v>3682.2239999999997</v>
      </c>
      <c r="J53" s="25">
        <v>18</v>
      </c>
      <c r="K53" s="46"/>
      <c r="L53" s="25"/>
      <c r="M53" s="25"/>
    </row>
    <row r="54" spans="1:13" ht="12.75">
      <c r="A54" s="48" t="s">
        <v>84</v>
      </c>
      <c r="B54" s="49"/>
      <c r="C54" s="49"/>
      <c r="D54" s="50">
        <v>0</v>
      </c>
      <c r="E54" s="49"/>
      <c r="F54" s="51">
        <f>D54*E7</f>
        <v>0</v>
      </c>
      <c r="J54" s="25">
        <v>19</v>
      </c>
      <c r="K54" s="46"/>
      <c r="L54" s="25"/>
      <c r="M54" s="25"/>
    </row>
    <row r="55" spans="1:13" ht="12.75">
      <c r="A55" s="1" t="s">
        <v>35</v>
      </c>
      <c r="B55" s="1"/>
      <c r="F55" s="33">
        <f>F28+F32+F43+F49+F53+F54</f>
        <v>22486.44007124009</v>
      </c>
      <c r="J55" s="20"/>
      <c r="K55" s="20"/>
      <c r="L55" s="31" t="s">
        <v>67</v>
      </c>
      <c r="M55" s="35">
        <f>SUM(M36:M54)</f>
        <v>1838.7800000000002</v>
      </c>
    </row>
    <row r="56" spans="1:8" ht="12.75">
      <c r="A56" s="1" t="s">
        <v>82</v>
      </c>
      <c r="B56" s="37"/>
      <c r="C56" s="37">
        <v>0.058</v>
      </c>
      <c r="D56" s="1"/>
      <c r="E56" s="1"/>
      <c r="F56" s="33">
        <f>F55*5.8%</f>
        <v>1304.2135241319252</v>
      </c>
      <c r="G56" s="7"/>
      <c r="H56" s="7"/>
    </row>
    <row r="57" spans="1:8" ht="15">
      <c r="A57" s="12" t="s">
        <v>37</v>
      </c>
      <c r="B57" s="12"/>
      <c r="C57" s="12"/>
      <c r="D57" s="12"/>
      <c r="E57" s="12"/>
      <c r="F57" s="32">
        <f>F55+F56</f>
        <v>23790.653595372016</v>
      </c>
      <c r="G57" s="7"/>
      <c r="H57" s="7"/>
    </row>
    <row r="58" spans="2:6" ht="12.75">
      <c r="B58" s="38" t="s">
        <v>72</v>
      </c>
      <c r="C58" s="39" t="s">
        <v>73</v>
      </c>
      <c r="D58" s="22" t="s">
        <v>74</v>
      </c>
      <c r="E58" s="22" t="s">
        <v>75</v>
      </c>
      <c r="F58" s="42" t="s">
        <v>94</v>
      </c>
    </row>
    <row r="59" spans="1:6" ht="12.75">
      <c r="A59" s="13"/>
      <c r="B59" s="40">
        <v>42217</v>
      </c>
      <c r="C59" s="41">
        <v>-253165</v>
      </c>
      <c r="D59" s="43">
        <f>F20</f>
        <v>19836.69</v>
      </c>
      <c r="E59" s="43">
        <f>F57</f>
        <v>23790.653595372016</v>
      </c>
      <c r="F59" s="44">
        <f>C59+D59-E59</f>
        <v>-257118.963595372</v>
      </c>
    </row>
    <row r="62" ht="12.75">
      <c r="A62" t="s">
        <v>87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2014-02-24T06:25:50Z</cp:lastPrinted>
  <dcterms:created xsi:type="dcterms:W3CDTF">2008-08-18T07:30:19Z</dcterms:created>
  <dcterms:modified xsi:type="dcterms:W3CDTF">2015-11-03T12:30:13Z</dcterms:modified>
  <cp:category/>
  <cp:version/>
  <cp:contentType/>
  <cp:contentStatus/>
</cp:coreProperties>
</file>