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<sst xmlns="http://schemas.openxmlformats.org/spreadsheetml/2006/main" count="137" uniqueCount="113">
  <si>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</si>
  <si>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</si>
  <si>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</si>
  <si>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</si>
  <si>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</si>
  <si>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</si>
  <si>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</si>
  <si>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</si>
  <si>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</si>
  <si>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</si>
  <si>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</si>
  <si>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</si>
  <si>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</si>
  <si>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</si>
  <si>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</si>
  <si>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</si>
  <si>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</si>
  <si>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</si>
  <si>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</si>
  <si>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</si>
  <si>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</si>
  <si>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</si>
  <si>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</si>
  <si>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</si>
  <si>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</si>
  <si>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</si>
  <si>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</si>
  <si>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</si>
  <si>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</si>
  <si>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</si>
  <si>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</si>
  <si>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</si>
  <si>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</si>
  <si>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</si>
  <si>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</si>
  <si>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</si>
  <si>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</si>
  <si>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</si>
  <si>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</si>
  <si>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</si>
  <si>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</si>
  <si>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</si>
  <si>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</si>
  <si>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</si>
  <si>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</si>
  <si>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</si>
  <si>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</si>
  <si>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</si>
  <si>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</si>
  <si>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</si>
  <si>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</si>
  <si>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</si>
  <si>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</si>
  <si>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</si>
  <si>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</si>
  <si>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</si>
  <si>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</si>
  <si>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</si>
  <si>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</si>
  <si>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</si>
  <si>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</si>
  <si>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</si>
  <si>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</si>
  <si>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</si>
  <si>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</si>
  <si>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</si>
  <si>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</si>
  <si>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</si>
  <si>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</si>
  <si>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</si>
  <si>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</si>
  <si>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</si>
  <si>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</si>
  <si>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</si>
  <si>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</si>
  <si>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</si>
  <si>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</si>
  <si>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</si>
  <si>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</si>
  <si>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</si>
  <si>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</si>
  <si>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</si>
  <si>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</si>
  <si>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</si>
  <si>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</si>
  <si>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</si>
  <si>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</si>
  <si>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</si>
  <si>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</si>
  <si>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</si>
  <si>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</si>
  <si>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</si>
  <si>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 ставки</t>
  </si>
  <si>
    <t>ост.на 01.09</t>
  </si>
  <si>
    <t>август</t>
  </si>
  <si>
    <t xml:space="preserve">                    за   август  2015 г.</t>
  </si>
  <si>
    <t>0,4 ставки</t>
  </si>
  <si>
    <t>прочистка канализации п-д1</t>
  </si>
  <si>
    <t>смена вентиля д 15 (1шт) кв.59</t>
  </si>
  <si>
    <t>вентиль д 15</t>
  </si>
  <si>
    <t>1шт</t>
  </si>
  <si>
    <t>ремонт после залития: вскр.потолка, оклейка стен обоями кв.75</t>
  </si>
  <si>
    <t>побелка потолка (4м2) п-д5 эт.5</t>
  </si>
  <si>
    <t>окраска стен (5,3м2) п-д5 эт.5</t>
  </si>
  <si>
    <t>мел</t>
  </si>
  <si>
    <t>3кг</t>
  </si>
  <si>
    <t>краска красная</t>
  </si>
  <si>
    <t>3,6кг</t>
  </si>
  <si>
    <t>краска белая</t>
  </si>
  <si>
    <t>1кг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</si>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</sst>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79</v>
      </c>
      <c r="C3" s="8" t="s">
        <v>94</v>
      </c>
      <c r="D3" s="8" t="s">
        <v>87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88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44276.18</v>
      </c>
      <c r="J16" s="15" t="s">
        <v>55</v>
      </c>
      <c r="K16" s="26" t="s">
        <v>56</v>
      </c>
      <c r="L16" s="21">
        <v>1.85</v>
      </c>
      <c r="M16" s="35">
        <f t="shared" si="0"/>
        <v>254.16891</v>
      </c>
    </row>
    <row r="17" spans="1:13" ht="12.75">
      <c r="A17" t="s">
        <v>10</v>
      </c>
      <c r="F17" s="5">
        <v>42044.65</v>
      </c>
      <c r="J17" s="15" t="s">
        <v>57</v>
      </c>
      <c r="K17" s="26" t="s">
        <v>90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0.9495997622197759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85</v>
      </c>
      <c r="F19" s="5">
        <v>1146.46</v>
      </c>
      <c r="J19" s="16" t="s">
        <v>89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43191.11</v>
      </c>
      <c r="J20" s="20"/>
      <c r="K20" s="27" t="s">
        <v>61</v>
      </c>
      <c r="L20" s="28">
        <f>SUM(L6:L19)</f>
        <v>8.32</v>
      </c>
      <c r="M20" s="34">
        <f>SUM(M6:M19)</f>
        <v>1143.073152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3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96</v>
      </c>
      <c r="F25" s="11">
        <v>3971.17</v>
      </c>
      <c r="J25" s="20">
        <v>2</v>
      </c>
      <c r="K25" s="20" t="s">
        <v>98</v>
      </c>
      <c r="L25" s="35">
        <v>0.81</v>
      </c>
      <c r="M25" s="33">
        <f>L25*114.3*1.202*1.15</f>
        <v>127.97748089999997</v>
      </c>
    </row>
    <row r="26" spans="1:13" ht="12.75">
      <c r="A26" s="6" t="s">
        <v>18</v>
      </c>
      <c r="D26" t="s">
        <v>92</v>
      </c>
      <c r="F26" s="5">
        <v>3125.2</v>
      </c>
      <c r="J26" s="20">
        <v>3</v>
      </c>
      <c r="K26" s="55" t="s">
        <v>101</v>
      </c>
      <c r="L26" s="50">
        <v>22</v>
      </c>
      <c r="M26" s="33">
        <f aca="true" t="shared" si="1" ref="M26:M37">L26*114.3*1.202*1.15</f>
        <v>3475.9315799999995</v>
      </c>
    </row>
    <row r="27" spans="1:13" ht="12.75">
      <c r="A27" s="6" t="s">
        <v>91</v>
      </c>
      <c r="F27" s="5">
        <v>0</v>
      </c>
      <c r="J27" s="20">
        <v>4</v>
      </c>
      <c r="K27" s="49" t="s">
        <v>102</v>
      </c>
      <c r="L27" s="35">
        <v>0.84</v>
      </c>
      <c r="M27" s="33">
        <f t="shared" si="1"/>
        <v>132.7173876</v>
      </c>
    </row>
    <row r="28" spans="1:13" ht="12.75">
      <c r="A28" s="4" t="s">
        <v>37</v>
      </c>
      <c r="F28" s="32">
        <f>F25+F26+F27</f>
        <v>7096.37</v>
      </c>
      <c r="J28" s="20">
        <v>5</v>
      </c>
      <c r="K28" s="20" t="s">
        <v>103</v>
      </c>
      <c r="L28" s="35">
        <v>2.71</v>
      </c>
      <c r="M28" s="33">
        <f t="shared" si="1"/>
        <v>428.17157189999995</v>
      </c>
    </row>
    <row r="29" spans="1:13" ht="12.75">
      <c r="A29" s="4" t="s">
        <v>19</v>
      </c>
      <c r="J29" s="20">
        <v>6</v>
      </c>
      <c r="K29" s="20" t="s">
        <v>110</v>
      </c>
      <c r="L29" s="35">
        <v>0.28</v>
      </c>
      <c r="M29" s="33">
        <f t="shared" si="1"/>
        <v>44.2391292</v>
      </c>
    </row>
    <row r="30" spans="1:13" ht="12.75">
      <c r="A30" t="s">
        <v>80</v>
      </c>
      <c r="D30" s="5">
        <v>1.9</v>
      </c>
      <c r="E30" t="s">
        <v>17</v>
      </c>
      <c r="F30" s="11">
        <f>E7*D30</f>
        <v>6584.639999999999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86</v>
      </c>
      <c r="B31">
        <v>1287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6584.639999999999</v>
      </c>
      <c r="J32" s="20">
        <v>9</v>
      </c>
      <c r="K32" s="49"/>
      <c r="L32" s="50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 s="54">
        <v>166649</v>
      </c>
      <c r="D34">
        <v>219171.6</v>
      </c>
      <c r="E34">
        <v>3465.6</v>
      </c>
      <c r="F34" s="36">
        <f>C34/D34*E34</f>
        <v>2635.098591240836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1143.073152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4972.1621282999995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M57</f>
        <v>1300.81</v>
      </c>
      <c r="J38" s="20"/>
      <c r="K38" s="30" t="s">
        <v>61</v>
      </c>
      <c r="L38" s="34">
        <f>SUM(L24:L37)</f>
        <v>31.470000000000002</v>
      </c>
      <c r="M38" s="34">
        <f>SUM(M24:M37)</f>
        <v>4972.1621282999995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0.53</v>
      </c>
      <c r="E41" t="s">
        <v>17</v>
      </c>
      <c r="F41" s="11">
        <f>B41*D41</f>
        <v>1836.768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7" t="s">
        <v>81</v>
      </c>
      <c r="B42" s="47"/>
      <c r="C42" s="47"/>
      <c r="D42" s="48"/>
      <c r="E42" s="47"/>
      <c r="F42" s="48">
        <v>0</v>
      </c>
      <c r="J42" s="20">
        <v>1</v>
      </c>
      <c r="K42" s="20" t="s">
        <v>99</v>
      </c>
      <c r="L42" s="25" t="s">
        <v>100</v>
      </c>
      <c r="M42" s="25">
        <v>199.14</v>
      </c>
    </row>
    <row r="43" spans="1:13" ht="12.75">
      <c r="A43" s="4" t="s">
        <v>28</v>
      </c>
      <c r="B43" s="10"/>
      <c r="C43" s="10"/>
      <c r="F43" s="32">
        <f>SUM(F34:F42)</f>
        <v>11887.911871540835</v>
      </c>
      <c r="J43" s="20">
        <v>2</v>
      </c>
      <c r="K43" s="20" t="s">
        <v>104</v>
      </c>
      <c r="L43" s="25" t="s">
        <v>105</v>
      </c>
      <c r="M43" s="25">
        <v>19.41</v>
      </c>
    </row>
    <row r="44" spans="1:13" ht="12.75">
      <c r="A44" s="4" t="s">
        <v>29</v>
      </c>
      <c r="J44" s="20">
        <v>3</v>
      </c>
      <c r="K44" s="20" t="s">
        <v>106</v>
      </c>
      <c r="L44" s="25" t="s">
        <v>107</v>
      </c>
      <c r="M44" s="25">
        <v>932.04</v>
      </c>
    </row>
    <row r="45" spans="1:13" ht="12.75">
      <c r="A45" t="s">
        <v>30</v>
      </c>
      <c r="B45">
        <v>3465.6</v>
      </c>
      <c r="C45" t="s">
        <v>70</v>
      </c>
      <c r="D45" s="5">
        <v>0.15</v>
      </c>
      <c r="E45" t="s">
        <v>17</v>
      </c>
      <c r="F45" s="11">
        <f>B45*D45</f>
        <v>519.8399999999999</v>
      </c>
      <c r="J45" s="20">
        <v>4</v>
      </c>
      <c r="K45" s="20" t="s">
        <v>108</v>
      </c>
      <c r="L45" s="25" t="s">
        <v>109</v>
      </c>
      <c r="M45" s="25">
        <v>96.5</v>
      </c>
    </row>
    <row r="46" spans="1:13" ht="12.75">
      <c r="A46" t="s">
        <v>31</v>
      </c>
      <c r="J46" s="20">
        <v>5</v>
      </c>
      <c r="K46" s="20" t="s">
        <v>111</v>
      </c>
      <c r="L46" s="25" t="s">
        <v>112</v>
      </c>
      <c r="M46" s="25">
        <v>53.72</v>
      </c>
    </row>
    <row r="47" spans="1:13" ht="12.75">
      <c r="A47" s="7" t="s">
        <v>78</v>
      </c>
      <c r="J47" s="20">
        <v>6</v>
      </c>
      <c r="K47" s="20"/>
      <c r="L47" s="25"/>
      <c r="M47" s="25"/>
    </row>
    <row r="48" spans="2:13" ht="12.75">
      <c r="B48">
        <v>3465.6</v>
      </c>
      <c r="C48" t="s">
        <v>16</v>
      </c>
      <c r="D48" s="11">
        <v>1.14</v>
      </c>
      <c r="E48" t="s">
        <v>17</v>
      </c>
      <c r="F48" s="11">
        <f>B48*D48</f>
        <v>3950.7839999999997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4470.624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2.34</v>
      </c>
      <c r="E52" t="s">
        <v>17</v>
      </c>
      <c r="F52" s="11">
        <f>B52*D52</f>
        <v>8109.503999999999</v>
      </c>
      <c r="J52" s="20">
        <v>11</v>
      </c>
      <c r="K52" s="20"/>
      <c r="L52" s="25"/>
      <c r="M52" s="25"/>
    </row>
    <row r="53" spans="1:13" ht="12.75">
      <c r="A53" s="4" t="s">
        <v>35</v>
      </c>
      <c r="F53" s="32">
        <f>SUM(F52)</f>
        <v>8109.503999999999</v>
      </c>
      <c r="J53" s="20">
        <v>12</v>
      </c>
      <c r="K53" s="20"/>
      <c r="L53" s="25"/>
      <c r="M53" s="25"/>
    </row>
    <row r="54" spans="1:13" ht="12.75">
      <c r="A54" s="52" t="s">
        <v>84</v>
      </c>
      <c r="B54" s="47"/>
      <c r="C54" s="47"/>
      <c r="D54" s="51">
        <v>0</v>
      </c>
      <c r="E54" s="47"/>
      <c r="F54" s="53">
        <f>D54*E7</f>
        <v>0</v>
      </c>
      <c r="J54" s="20">
        <v>13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38149.04987154083</v>
      </c>
      <c r="J55" s="20">
        <v>14</v>
      </c>
      <c r="K55" s="20"/>
      <c r="L55" s="25"/>
      <c r="M55" s="25"/>
    </row>
    <row r="56" spans="1:13" ht="12.75">
      <c r="A56" s="1" t="s">
        <v>82</v>
      </c>
      <c r="B56" s="38"/>
      <c r="C56" s="38">
        <v>0.058</v>
      </c>
      <c r="D56" s="1"/>
      <c r="E56" s="1"/>
      <c r="F56" s="32">
        <f>F55*5.8%</f>
        <v>2212.6448925493683</v>
      </c>
      <c r="J56" s="20">
        <v>15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37">
        <f>F55+F56</f>
        <v>40361.6947640902</v>
      </c>
      <c r="J57" s="20"/>
      <c r="K57" s="20"/>
      <c r="L57" s="31" t="s">
        <v>68</v>
      </c>
      <c r="M57" s="34">
        <f>SUM(M42:M56)</f>
        <v>1300.81</v>
      </c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93</v>
      </c>
    </row>
    <row r="59" spans="1:6" ht="12.75">
      <c r="A59" s="13"/>
      <c r="B59" s="41">
        <v>42217</v>
      </c>
      <c r="C59" s="42">
        <v>12988</v>
      </c>
      <c r="D59" s="44">
        <f>F20</f>
        <v>43191.11</v>
      </c>
      <c r="E59" s="44">
        <f>F57</f>
        <v>40361.6947640902</v>
      </c>
      <c r="F59" s="45">
        <f>C59+D59-E59</f>
        <v>15817.4152359098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2015-10-29T12:58:09Z</dcterms:modified>
  <cp:category/>
  <cp:version/>
  <cp:contentType/>
  <cp:contentStatus/>
</cp:coreProperties>
</file>