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<sst xmlns="http://schemas.openxmlformats.org/spreadsheetml/2006/main" count="121" uniqueCount="97">
  <si>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</si>
  <si>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</si>
  <si>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</si>
  <si>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</si>
  <si>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</si>
  <si>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</si>
  <si>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</si>
  <si>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</si>
  <si>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</si>
  <si>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</si>
  <si>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</si>
  <si>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</si>
  <si>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</si>
  <si>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</si>
  <si>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</si>
  <si>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</si>
  <si>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</si>
  <si>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</si>
  <si>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</si>
  <si>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</si>
  <si>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</si>
  <si>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</si>
  <si>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</si>
  <si>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</si>
  <si>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</si>
  <si>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</si>
  <si>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</si>
  <si>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</si>
  <si>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</si>
  <si>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</si>
  <si>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</si>
  <si>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</si>
  <si>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</si>
  <si>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</si>
  <si>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</si>
  <si>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</si>
  <si>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</si>
  <si>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</si>
  <si>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</si>
  <si>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</si>
  <si>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</si>
  <si>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</si>
  <si>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</si>
  <si>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</si>
  <si>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</si>
  <si>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</si>
  <si>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</si>
  <si>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</si>
  <si>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</si>
  <si>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</si>
  <si>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</si>
  <si>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</si>
  <si>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</si>
  <si>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</si>
  <si>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</si>
  <si>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</si>
  <si>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</si>
  <si>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</si>
  <si>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</si>
  <si>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</si>
  <si>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</si>
  <si>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</si>
  <si>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</si>
  <si>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</si>
  <si>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</si>
  <si>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</si>
  <si>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</si>
  <si>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</si>
  <si>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</si>
  <si>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</si>
  <si>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</si>
  <si>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</si>
  <si>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</si>
  <si>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</si>
  <si>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</si>
  <si>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</si>
  <si>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</si>
  <si>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</si>
  <si>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</si>
  <si>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</si>
  <si>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</si>
  <si>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</si>
  <si>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</si>
  <si>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</si>
  <si>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</si>
  <si>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</si>
  <si>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</si>
  <si>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</si>
  <si>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</si>
  <si>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</si>
  <si>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</si>
  <si>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</si>
  <si>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</si>
  <si>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01.12</t>
  </si>
  <si>
    <t>ноябрь</t>
  </si>
  <si>
    <t xml:space="preserve">                    за    ноябрь  2015 г.</t>
  </si>
  <si>
    <t>3.  Пескосоляная смесь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</si>
</sst>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95</v>
      </c>
    </row>
    <row r="3" spans="2:13" ht="12.75">
      <c r="B3" s="1" t="s">
        <v>79</v>
      </c>
      <c r="C3" s="8" t="s">
        <v>94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69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417</v>
      </c>
      <c r="F10" t="s">
        <v>69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69</v>
      </c>
      <c r="J11" s="16"/>
      <c r="K11" s="18" t="s">
        <v>52</v>
      </c>
      <c r="L11" s="23"/>
      <c r="M11" s="47">
        <f t="shared" si="0"/>
        <v>0</v>
      </c>
    </row>
    <row r="12" spans="1:13" ht="12.75">
      <c r="A12" t="s">
        <v>7</v>
      </c>
      <c r="E12">
        <v>0</v>
      </c>
      <c r="F12" t="s">
        <v>69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90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7733.52</v>
      </c>
      <c r="J16" s="15" t="s">
        <v>55</v>
      </c>
      <c r="K16" s="26" t="s">
        <v>56</v>
      </c>
      <c r="L16" s="21"/>
      <c r="M16" s="47">
        <f t="shared" si="0"/>
        <v>0</v>
      </c>
    </row>
    <row r="17" spans="1:13" ht="12.75">
      <c r="A17" t="s">
        <v>10</v>
      </c>
      <c r="F17" s="5">
        <v>6246.09</v>
      </c>
      <c r="J17" s="15" t="s">
        <v>57</v>
      </c>
      <c r="K17" s="26" t="s">
        <v>92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0.8076645563727772</v>
      </c>
      <c r="J18" s="15" t="s">
        <v>59</v>
      </c>
      <c r="K18" s="26" t="s">
        <v>58</v>
      </c>
      <c r="L18" s="21"/>
      <c r="M18" s="47">
        <f t="shared" si="0"/>
        <v>0</v>
      </c>
    </row>
    <row r="19" spans="1:13" ht="12.75">
      <c r="A19" t="s">
        <v>12</v>
      </c>
      <c r="F19" s="5">
        <v>0</v>
      </c>
      <c r="J19" s="16" t="s">
        <v>91</v>
      </c>
      <c r="K19" s="18" t="s">
        <v>60</v>
      </c>
      <c r="L19" s="23"/>
      <c r="M19" s="47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6246.09</v>
      </c>
      <c r="J20" s="20"/>
      <c r="K20" s="27" t="s">
        <v>61</v>
      </c>
      <c r="L20" s="28">
        <f>SUM(L6:L19)</f>
        <v>0</v>
      </c>
      <c r="M20" s="34">
        <f>SUM(M6:M19)</f>
        <v>0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78</v>
      </c>
      <c r="F25" s="11">
        <v>1156.32</v>
      </c>
      <c r="J25" s="20">
        <v>2</v>
      </c>
      <c r="K25" s="20"/>
      <c r="L25" s="25"/>
      <c r="M25" s="33">
        <f>L25*114.3*1.202</f>
        <v>0</v>
      </c>
    </row>
    <row r="26" spans="1:13" ht="12.75">
      <c r="A26" s="6" t="s">
        <v>19</v>
      </c>
      <c r="J26" s="20"/>
      <c r="K26" s="30" t="s">
        <v>61</v>
      </c>
      <c r="L26" s="28">
        <f>SUM(L24:L24)</f>
        <v>0</v>
      </c>
      <c r="M26" s="34">
        <f>SUM(M24:M25)</f>
        <v>0</v>
      </c>
    </row>
    <row r="27" spans="1:11" ht="12.75">
      <c r="A27" s="6" t="s">
        <v>96</v>
      </c>
      <c r="F27" s="5">
        <v>97.51</v>
      </c>
      <c r="K27" s="1" t="s">
        <v>65</v>
      </c>
    </row>
    <row r="28" spans="1:13" ht="12.75">
      <c r="A28" s="4" t="s">
        <v>37</v>
      </c>
      <c r="F28" s="32">
        <f>F25+F26+F27</f>
        <v>1253.83</v>
      </c>
      <c r="J28" s="22" t="s">
        <v>39</v>
      </c>
      <c r="K28" s="22"/>
      <c r="L28" s="22" t="s">
        <v>66</v>
      </c>
      <c r="M28" s="22" t="s">
        <v>45</v>
      </c>
    </row>
    <row r="29" spans="1:13" ht="12.75">
      <c r="A29" s="4" t="s">
        <v>20</v>
      </c>
      <c r="J29" s="23" t="s">
        <v>40</v>
      </c>
      <c r="K29" s="23" t="s">
        <v>41</v>
      </c>
      <c r="L29" s="23"/>
      <c r="M29" s="23" t="s">
        <v>67</v>
      </c>
    </row>
    <row r="30" spans="1:13" ht="12.75">
      <c r="A30" t="s">
        <v>80</v>
      </c>
      <c r="D30" s="5">
        <v>1.64</v>
      </c>
      <c r="E30" t="s">
        <v>18</v>
      </c>
      <c r="F30" s="11">
        <f>E7*D30</f>
        <v>940.704</v>
      </c>
      <c r="J30" s="20">
        <v>1</v>
      </c>
      <c r="K30" s="20"/>
      <c r="L30" s="25"/>
      <c r="M30" s="25"/>
    </row>
    <row r="31" spans="1:13" ht="12.75">
      <c r="A31" t="s">
        <v>87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0">
        <v>2</v>
      </c>
      <c r="K31" s="20"/>
      <c r="L31" s="25"/>
      <c r="M31" s="25"/>
    </row>
    <row r="32" spans="1:13" ht="12.75">
      <c r="A32" s="4" t="s">
        <v>21</v>
      </c>
      <c r="B32" s="10"/>
      <c r="C32" s="10"/>
      <c r="F32" s="32">
        <f>SUM(F30:F31)</f>
        <v>940.704</v>
      </c>
      <c r="J32" s="20">
        <v>3</v>
      </c>
      <c r="K32" s="20"/>
      <c r="L32" s="25"/>
      <c r="M32" s="25"/>
    </row>
    <row r="33" spans="1:13" ht="12.75">
      <c r="A33" s="4" t="s">
        <v>22</v>
      </c>
      <c r="B33" s="4"/>
      <c r="J33" s="20">
        <v>4</v>
      </c>
      <c r="K33" s="20"/>
      <c r="L33" s="25"/>
      <c r="M33" s="25"/>
    </row>
    <row r="34" spans="1:13" ht="12.75">
      <c r="A34" t="s">
        <v>23</v>
      </c>
      <c r="C34" s="51">
        <v>161163</v>
      </c>
      <c r="D34">
        <v>218869.7</v>
      </c>
      <c r="E34">
        <v>573.6</v>
      </c>
      <c r="F34" s="35">
        <f>C34/D34*E34</f>
        <v>422.36589532493537</v>
      </c>
      <c r="J34" s="20">
        <v>5</v>
      </c>
      <c r="K34" s="20"/>
      <c r="L34" s="25"/>
      <c r="M34" s="25"/>
    </row>
    <row r="35" spans="1:13" ht="12.75">
      <c r="A35" t="s">
        <v>24</v>
      </c>
      <c r="F35" s="35">
        <f>M20</f>
        <v>0</v>
      </c>
      <c r="J35" s="20"/>
      <c r="K35" s="20"/>
      <c r="L35" s="31" t="s">
        <v>68</v>
      </c>
      <c r="M35" s="34">
        <f>SUM(M30:M34)</f>
        <v>0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573.6</v>
      </c>
      <c r="C41" t="s">
        <v>17</v>
      </c>
      <c r="D41" s="11">
        <v>0.46</v>
      </c>
      <c r="E41" t="s">
        <v>18</v>
      </c>
      <c r="F41" s="11">
        <f>B41*D41</f>
        <v>263.856</v>
      </c>
    </row>
    <row r="42" spans="1:6" ht="12.75">
      <c r="A42" s="45" t="s">
        <v>83</v>
      </c>
      <c r="B42" s="45"/>
      <c r="C42" s="45"/>
      <c r="D42" s="46"/>
      <c r="E42" s="45"/>
      <c r="F42" s="46">
        <v>0</v>
      </c>
    </row>
    <row r="43" spans="1:6" ht="12.75">
      <c r="A43" s="4" t="s">
        <v>29</v>
      </c>
      <c r="B43" s="10"/>
      <c r="C43" s="10"/>
      <c r="F43" s="32">
        <f>SUM(F34:F42)</f>
        <v>686.2218953249353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573.6</v>
      </c>
      <c r="C45" t="s">
        <v>69</v>
      </c>
      <c r="D45" s="5">
        <v>0.23</v>
      </c>
      <c r="E45" t="s">
        <v>18</v>
      </c>
      <c r="F45" s="11">
        <f>B45*D45</f>
        <v>131.928</v>
      </c>
    </row>
    <row r="46" spans="1:6" ht="12.75">
      <c r="A46" t="s">
        <v>32</v>
      </c>
      <c r="F46" s="5"/>
    </row>
    <row r="47" spans="1:6" ht="12.75">
      <c r="A47" s="7" t="s">
        <v>81</v>
      </c>
      <c r="F47" s="5"/>
    </row>
    <row r="48" spans="2:6" ht="12.75">
      <c r="B48">
        <v>573.6</v>
      </c>
      <c r="C48" t="s">
        <v>17</v>
      </c>
      <c r="D48" s="11">
        <v>0.95</v>
      </c>
      <c r="E48" t="s">
        <v>18</v>
      </c>
      <c r="F48" s="11">
        <f>B48*D48</f>
        <v>544.92</v>
      </c>
    </row>
    <row r="49" spans="1:6" ht="12.75">
      <c r="A49" s="4" t="s">
        <v>33</v>
      </c>
      <c r="F49" s="32">
        <f>F45+F48</f>
        <v>676.848</v>
      </c>
    </row>
    <row r="50" ht="12.75">
      <c r="A50" s="4" t="s">
        <v>34</v>
      </c>
    </row>
    <row r="51" spans="1:6" ht="12.75">
      <c r="A51" s="7" t="s">
        <v>82</v>
      </c>
      <c r="B51" s="7"/>
      <c r="C51" s="7"/>
      <c r="D51" s="7"/>
      <c r="E51" s="7"/>
      <c r="F51" s="7"/>
    </row>
    <row r="52" spans="2:6" ht="12.75">
      <c r="B52">
        <v>573.6</v>
      </c>
      <c r="C52" t="s">
        <v>17</v>
      </c>
      <c r="D52" s="11">
        <v>2.36</v>
      </c>
      <c r="E52" t="s">
        <v>18</v>
      </c>
      <c r="F52" s="11">
        <f>B52*D52</f>
        <v>1353.696</v>
      </c>
    </row>
    <row r="53" spans="1:6" ht="12.75">
      <c r="A53" s="4" t="s">
        <v>35</v>
      </c>
      <c r="F53" s="32">
        <f>SUM(F52)</f>
        <v>1353.696</v>
      </c>
    </row>
    <row r="54" spans="1:6" ht="12.75">
      <c r="A54" s="48" t="s">
        <v>86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4911.299895324935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284.85539392884624</v>
      </c>
    </row>
    <row r="57" spans="1:6" ht="15">
      <c r="A57" s="12" t="s">
        <v>38</v>
      </c>
      <c r="B57" s="12"/>
      <c r="C57" s="12"/>
      <c r="D57" s="12"/>
      <c r="E57" s="12"/>
      <c r="F57" s="44">
        <f>F55+F56</f>
        <v>5196.155289253781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93</v>
      </c>
    </row>
    <row r="59" spans="1:6" ht="12.75">
      <c r="A59" s="13"/>
      <c r="B59" s="39">
        <v>42675</v>
      </c>
      <c r="C59" s="40">
        <v>-4544</v>
      </c>
      <c r="D59" s="42">
        <f>F20</f>
        <v>6246.09</v>
      </c>
      <c r="E59" s="42">
        <f>F57</f>
        <v>5196.155289253781</v>
      </c>
      <c r="F59" s="43">
        <f>C59+D59-E59</f>
        <v>-3494.065289253781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2016-01-20T11:52:06Z</dcterms:modified>
  <cp:category/>
  <cp:version/>
  <cp:contentType/>
  <cp:contentStatus/>
</cp:coreProperties>
</file>