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<sst xmlns="http://schemas.openxmlformats.org/spreadsheetml/2006/main" count="129" uniqueCount="104">
  <si>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</si>
  <si>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</si>
  <si>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</si>
  <si>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</si>
  <si>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</si>
  <si>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</si>
  <si>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</si>
  <si>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</si>
  <si>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</si>
  <si>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</si>
  <si>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</si>
  <si>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</si>
  <si>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</si>
  <si>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</si>
  <si>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</si>
  <si>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</si>
  <si>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</si>
  <si>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</si>
  <si>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</si>
  <si>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</si>
  <si>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</si>
  <si>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</si>
  <si>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</si>
  <si>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</si>
  <si>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</si>
  <si>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</si>
  <si>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</si>
  <si>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</si>
  <si>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</si>
  <si>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</si>
  <si>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</si>
  <si>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</si>
  <si>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</si>
  <si>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</si>
  <si>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</si>
  <si>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</si>
  <si>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</si>
  <si>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</si>
  <si>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</si>
  <si>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</si>
  <si>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</si>
  <si>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</si>
  <si>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</si>
  <si>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</si>
  <si>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</si>
  <si>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</si>
  <si>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</si>
  <si>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</si>
  <si>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</si>
  <si>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</si>
  <si>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</si>
  <si>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</si>
  <si>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</si>
  <si>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</si>
  <si>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</si>
  <si>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</si>
  <si>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</si>
  <si>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</si>
  <si>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</si>
  <si>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</si>
  <si>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</si>
  <si>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</si>
  <si>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</si>
  <si>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</si>
  <si>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</si>
  <si>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</si>
  <si>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</si>
  <si>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</si>
  <si>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</si>
  <si>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</si>
  <si>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</si>
  <si>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</si>
  <si>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</si>
  <si>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</si>
  <si>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</si>
  <si>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</si>
  <si>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</si>
  <si>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</si>
  <si>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</si>
  <si>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</si>
  <si>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</si>
  <si>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</si>
  <si>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</si>
  <si>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</si>
  <si>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</si>
  <si>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(эр-телеком,интер-тел,ростелеком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</si>
  <si>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</si>
  <si>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Старший по дому 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</si>
  <si>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</si>
  <si>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</si>
  <si>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</si>
  <si>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</si>
  <si>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</si>
  <si>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0,1 ст.</t>
  </si>
  <si>
    <t>ост.на 01.11</t>
  </si>
  <si>
    <t>октябрь</t>
  </si>
  <si>
    <t xml:space="preserve">                    за   октябрь   2015 г.</t>
  </si>
  <si>
    <t>вышка</t>
  </si>
  <si>
    <t>0,5 часа</t>
  </si>
  <si>
    <t>прочистка канализации п-д 2</t>
  </si>
  <si>
    <t>смена вентиля (1шт) кв.13</t>
  </si>
  <si>
    <t>кран маевского</t>
  </si>
  <si>
    <t>1шт</t>
  </si>
  <si>
    <t>пробка рад.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</si>
</sst>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96</v>
      </c>
    </row>
    <row r="3" spans="2:13" ht="12.75">
      <c r="B3" s="1" t="s">
        <v>78</v>
      </c>
      <c r="C3" s="8" t="s">
        <v>95</v>
      </c>
      <c r="D3" s="8" t="s">
        <v>88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>
        <v>0</v>
      </c>
      <c r="M6" s="52">
        <f>L6*114.3*1.202</f>
        <v>0</v>
      </c>
    </row>
    <row r="7" spans="1:13" ht="12.75">
      <c r="A7" t="s">
        <v>2</v>
      </c>
      <c r="E7">
        <v>2003.5</v>
      </c>
      <c r="F7" t="s">
        <v>69</v>
      </c>
      <c r="J7" s="14">
        <v>2</v>
      </c>
      <c r="K7" s="14" t="s">
        <v>46</v>
      </c>
      <c r="L7" s="14"/>
      <c r="M7" s="33">
        <f aca="true" t="shared" si="0" ref="M7:M19">L7*114.3*1.202</f>
        <v>0</v>
      </c>
    </row>
    <row r="8" spans="1:13" ht="12.75">
      <c r="A8" t="s">
        <v>3</v>
      </c>
      <c r="E8">
        <v>702.3</v>
      </c>
      <c r="F8" t="s">
        <v>69</v>
      </c>
      <c r="J8" s="15"/>
      <c r="K8" s="15" t="s">
        <v>47</v>
      </c>
      <c r="L8" s="21"/>
      <c r="M8" s="33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33">
        <f t="shared" si="0"/>
        <v>0</v>
      </c>
    </row>
    <row r="10" spans="1:13" ht="12.75">
      <c r="A10" t="s">
        <v>5</v>
      </c>
      <c r="E10">
        <v>342</v>
      </c>
      <c r="F10" t="s">
        <v>69</v>
      </c>
      <c r="J10" s="15">
        <v>3</v>
      </c>
      <c r="K10" s="24" t="s">
        <v>49</v>
      </c>
      <c r="L10" s="21"/>
      <c r="M10" s="33">
        <f t="shared" si="0"/>
        <v>0</v>
      </c>
    </row>
    <row r="11" spans="1:13" ht="12.75">
      <c r="A11" t="s">
        <v>6</v>
      </c>
      <c r="E11">
        <v>587.2</v>
      </c>
      <c r="F11" t="s">
        <v>69</v>
      </c>
      <c r="J11" s="16"/>
      <c r="K11" s="18" t="s">
        <v>51</v>
      </c>
      <c r="L11" s="23">
        <v>5.62</v>
      </c>
      <c r="M11" s="33">
        <f t="shared" si="0"/>
        <v>772.123932</v>
      </c>
    </row>
    <row r="12" spans="1:13" ht="12.75">
      <c r="A12" t="s">
        <v>7</v>
      </c>
      <c r="E12">
        <v>142.4</v>
      </c>
      <c r="F12" t="s">
        <v>69</v>
      </c>
      <c r="J12" s="14">
        <v>4</v>
      </c>
      <c r="K12" s="17" t="s">
        <v>50</v>
      </c>
      <c r="L12" s="22"/>
      <c r="M12" s="33">
        <f t="shared" si="0"/>
        <v>0</v>
      </c>
    </row>
    <row r="13" spans="10:13" ht="12.75">
      <c r="J13" s="16"/>
      <c r="K13" s="18" t="s">
        <v>89</v>
      </c>
      <c r="L13" s="23">
        <v>2.8</v>
      </c>
      <c r="M13" s="33">
        <f t="shared" si="0"/>
        <v>384.68807999999996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5.4</v>
      </c>
      <c r="M14" s="33">
        <f t="shared" si="0"/>
        <v>741.89844</v>
      </c>
    </row>
    <row r="15" spans="10:13" ht="12.75">
      <c r="J15" s="14">
        <v>6</v>
      </c>
      <c r="K15" s="17" t="s">
        <v>53</v>
      </c>
      <c r="L15" s="22"/>
      <c r="M15" s="33">
        <f t="shared" si="0"/>
        <v>0</v>
      </c>
    </row>
    <row r="16" spans="1:13" ht="12.75">
      <c r="A16" s="2" t="s">
        <v>9</v>
      </c>
      <c r="F16" s="11">
        <v>25568.12</v>
      </c>
      <c r="J16" s="15" t="s">
        <v>54</v>
      </c>
      <c r="K16" s="26" t="s">
        <v>55</v>
      </c>
      <c r="L16" s="21"/>
      <c r="M16" s="33">
        <f t="shared" si="0"/>
        <v>0</v>
      </c>
    </row>
    <row r="17" spans="1:13" ht="12.75">
      <c r="A17" t="s">
        <v>10</v>
      </c>
      <c r="F17" s="5">
        <v>20650.98</v>
      </c>
      <c r="J17" s="15" t="s">
        <v>56</v>
      </c>
      <c r="K17" s="26" t="s">
        <v>91</v>
      </c>
      <c r="L17" s="21"/>
      <c r="M17" s="33">
        <f t="shared" si="0"/>
        <v>0</v>
      </c>
    </row>
    <row r="18" spans="2:13" ht="12.75">
      <c r="B18" t="s">
        <v>11</v>
      </c>
      <c r="F18" s="9">
        <f>F17/F16</f>
        <v>0.8076847261355157</v>
      </c>
      <c r="J18" s="15" t="s">
        <v>58</v>
      </c>
      <c r="K18" s="26" t="s">
        <v>57</v>
      </c>
      <c r="L18" s="21">
        <v>1.08</v>
      </c>
      <c r="M18" s="33">
        <f t="shared" si="0"/>
        <v>148.379688</v>
      </c>
    </row>
    <row r="19" spans="1:13" ht="12.75">
      <c r="A19" t="s">
        <v>85</v>
      </c>
      <c r="F19" s="5">
        <v>1410.96</v>
      </c>
      <c r="J19" s="16" t="s">
        <v>90</v>
      </c>
      <c r="K19" s="18" t="s">
        <v>59</v>
      </c>
      <c r="L19" s="23">
        <v>0.5</v>
      </c>
      <c r="M19" s="33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22061.94</v>
      </c>
      <c r="J20" s="20"/>
      <c r="K20" s="27" t="s">
        <v>60</v>
      </c>
      <c r="L20" s="28">
        <f>SUM(L6:L19)</f>
        <v>15.4</v>
      </c>
      <c r="M20" s="34">
        <f>SUM(M6:M19)</f>
        <v>2115.78444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99</v>
      </c>
      <c r="L24" s="25">
        <v>4.83</v>
      </c>
      <c r="M24" s="33">
        <f aca="true" t="shared" si="1" ref="M24:M38">L24*114.3*1.202</f>
        <v>663.5869379999999</v>
      </c>
    </row>
    <row r="25" spans="1:13" ht="12.75">
      <c r="A25" t="s">
        <v>15</v>
      </c>
      <c r="F25" s="11">
        <v>5203.46</v>
      </c>
      <c r="J25" s="20">
        <v>2</v>
      </c>
      <c r="K25" s="20" t="s">
        <v>100</v>
      </c>
      <c r="L25" s="25">
        <v>0.81</v>
      </c>
      <c r="M25" s="33">
        <f t="shared" si="1"/>
        <v>111.28476599999999</v>
      </c>
    </row>
    <row r="26" spans="1:13" ht="12.75">
      <c r="A26" s="6" t="s">
        <v>18</v>
      </c>
      <c r="E26" t="s">
        <v>93</v>
      </c>
      <c r="F26" s="5">
        <v>1154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6357.46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80</v>
      </c>
      <c r="C30" s="13"/>
      <c r="D30" s="46">
        <v>1.64</v>
      </c>
      <c r="E30" s="13" t="s">
        <v>17</v>
      </c>
      <c r="F30" s="11">
        <f>E7*D30</f>
        <v>3285.74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86</v>
      </c>
      <c r="B31">
        <v>702.3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3285.74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 s="53">
        <v>166992</v>
      </c>
      <c r="D34">
        <v>219171.6</v>
      </c>
      <c r="E34">
        <v>2003.5</v>
      </c>
      <c r="F34" s="35">
        <f>C34/D34*E34</f>
        <v>1526.5138001456394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2115.78444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M39</f>
        <v>774.8717039999999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76</v>
      </c>
      <c r="F37" s="5">
        <v>0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M64</f>
        <v>641.53</v>
      </c>
      <c r="J38" s="20">
        <v>15</v>
      </c>
      <c r="K38" s="20"/>
      <c r="L38" s="25"/>
      <c r="M38" s="33">
        <f t="shared" si="1"/>
        <v>0</v>
      </c>
    </row>
    <row r="39" spans="1:13" ht="12.75">
      <c r="A39" t="s">
        <v>26</v>
      </c>
      <c r="F39" s="5"/>
      <c r="J39" s="20"/>
      <c r="K39" s="30" t="s">
        <v>60</v>
      </c>
      <c r="L39" s="28">
        <f>SUM(L24:L38)</f>
        <v>5.640000000000001</v>
      </c>
      <c r="M39" s="34">
        <f>SUM(M24:M38)</f>
        <v>774.8717039999999</v>
      </c>
    </row>
    <row r="40" spans="1:11" ht="12.75">
      <c r="A40" t="s">
        <v>27</v>
      </c>
      <c r="F40" s="5"/>
      <c r="K40" s="1" t="s">
        <v>64</v>
      </c>
    </row>
    <row r="41" spans="2:13" ht="12.75">
      <c r="B41">
        <v>2003.5</v>
      </c>
      <c r="C41" t="s">
        <v>16</v>
      </c>
      <c r="D41" s="11">
        <v>0.44</v>
      </c>
      <c r="E41" t="s">
        <v>17</v>
      </c>
      <c r="F41" s="11">
        <f>B41*D41</f>
        <v>881.54</v>
      </c>
      <c r="J41" s="22" t="s">
        <v>38</v>
      </c>
      <c r="K41" s="22"/>
      <c r="L41" s="22" t="s">
        <v>65</v>
      </c>
      <c r="M41" s="22" t="s">
        <v>44</v>
      </c>
    </row>
    <row r="42" spans="1:13" ht="12.75">
      <c r="A42" s="47" t="s">
        <v>81</v>
      </c>
      <c r="B42" s="47"/>
      <c r="C42" s="47"/>
      <c r="D42" s="51"/>
      <c r="E42" s="47"/>
      <c r="F42" s="51">
        <v>0</v>
      </c>
      <c r="J42" s="23" t="s">
        <v>39</v>
      </c>
      <c r="K42" s="23" t="s">
        <v>40</v>
      </c>
      <c r="L42" s="23"/>
      <c r="M42" s="23" t="s">
        <v>66</v>
      </c>
    </row>
    <row r="43" spans="1:13" ht="12.75">
      <c r="A43" s="4" t="s">
        <v>28</v>
      </c>
      <c r="B43" s="10"/>
      <c r="C43" s="10"/>
      <c r="F43" s="32">
        <f>SUM(F34:F42)</f>
        <v>5940.239944145639</v>
      </c>
      <c r="J43" s="20">
        <v>1</v>
      </c>
      <c r="K43" s="20" t="s">
        <v>97</v>
      </c>
      <c r="L43" s="25" t="s">
        <v>98</v>
      </c>
      <c r="M43" s="25">
        <v>550</v>
      </c>
    </row>
    <row r="44" spans="1:13" ht="12.75">
      <c r="A44" s="4" t="s">
        <v>29</v>
      </c>
      <c r="J44" s="20">
        <v>2</v>
      </c>
      <c r="K44" s="20" t="s">
        <v>101</v>
      </c>
      <c r="L44" s="25" t="s">
        <v>102</v>
      </c>
      <c r="M44" s="25">
        <v>50</v>
      </c>
    </row>
    <row r="45" spans="1:13" ht="12.75">
      <c r="A45" t="s">
        <v>30</v>
      </c>
      <c r="B45">
        <v>2003.5</v>
      </c>
      <c r="C45" t="s">
        <v>69</v>
      </c>
      <c r="D45" s="5">
        <v>0.21</v>
      </c>
      <c r="E45" t="s">
        <v>17</v>
      </c>
      <c r="F45" s="11">
        <f>B45*D45</f>
        <v>420.73499999999996</v>
      </c>
      <c r="J45" s="20">
        <v>3</v>
      </c>
      <c r="K45" s="20" t="s">
        <v>103</v>
      </c>
      <c r="L45" s="25" t="s">
        <v>102</v>
      </c>
      <c r="M45" s="25">
        <v>41.53</v>
      </c>
    </row>
    <row r="46" spans="1:13" ht="12.75">
      <c r="A46" t="s">
        <v>31</v>
      </c>
      <c r="F46" s="5"/>
      <c r="J46" s="20">
        <v>4</v>
      </c>
      <c r="K46" s="20"/>
      <c r="L46" s="25"/>
      <c r="M46" s="25"/>
    </row>
    <row r="47" spans="1:13" ht="12.75">
      <c r="A47" s="7" t="s">
        <v>77</v>
      </c>
      <c r="F47" s="5"/>
      <c r="J47" s="20">
        <v>5</v>
      </c>
      <c r="K47" s="20"/>
      <c r="L47" s="25"/>
      <c r="M47" s="25"/>
    </row>
    <row r="48" spans="2:13" ht="12.75">
      <c r="B48">
        <v>2003.5</v>
      </c>
      <c r="C48" t="s">
        <v>16</v>
      </c>
      <c r="D48" s="11">
        <v>1.2</v>
      </c>
      <c r="E48" t="s">
        <v>17</v>
      </c>
      <c r="F48" s="11">
        <f>B48*D48</f>
        <v>2404.2</v>
      </c>
      <c r="J48" s="20">
        <v>6</v>
      </c>
      <c r="K48" s="20"/>
      <c r="L48" s="25"/>
      <c r="M48" s="25"/>
    </row>
    <row r="49" spans="1:13" ht="12.75">
      <c r="A49" s="4" t="s">
        <v>32</v>
      </c>
      <c r="F49" s="32">
        <f>F45+F48</f>
        <v>2824.935</v>
      </c>
      <c r="J49" s="20">
        <v>7</v>
      </c>
      <c r="K49" s="20"/>
      <c r="L49" s="25"/>
      <c r="M49" s="25"/>
    </row>
    <row r="50" spans="1:13" ht="12.75">
      <c r="A50" s="4" t="s">
        <v>33</v>
      </c>
      <c r="J50" s="20">
        <v>8</v>
      </c>
      <c r="K50" s="20"/>
      <c r="L50" s="25"/>
      <c r="M50" s="25"/>
    </row>
    <row r="51" spans="1:13" ht="12.75">
      <c r="A51" s="7" t="s">
        <v>79</v>
      </c>
      <c r="B51" s="7"/>
      <c r="C51" s="7"/>
      <c r="D51" s="7"/>
      <c r="E51" s="7"/>
      <c r="F51" s="7"/>
      <c r="J51" s="20">
        <v>9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2.21</v>
      </c>
      <c r="E52" t="s">
        <v>17</v>
      </c>
      <c r="F52" s="11">
        <f>B52*D52</f>
        <v>4427.735</v>
      </c>
      <c r="J52" s="20">
        <v>10</v>
      </c>
      <c r="K52" s="20"/>
      <c r="L52" s="25"/>
      <c r="M52" s="25"/>
    </row>
    <row r="53" spans="1:13" ht="12.75">
      <c r="A53" s="4" t="s">
        <v>34</v>
      </c>
      <c r="F53" s="8">
        <f>SUM(F52)</f>
        <v>4427.735</v>
      </c>
      <c r="J53" s="20">
        <v>11</v>
      </c>
      <c r="K53" s="20"/>
      <c r="L53" s="25"/>
      <c r="M53" s="25"/>
    </row>
    <row r="54" spans="1:13" ht="12.75">
      <c r="A54" s="48" t="s">
        <v>84</v>
      </c>
      <c r="B54" s="47"/>
      <c r="C54" s="47"/>
      <c r="D54" s="49">
        <v>0</v>
      </c>
      <c r="E54" s="47"/>
      <c r="F54" s="50">
        <f>D54*E7</f>
        <v>0</v>
      </c>
      <c r="J54" s="20">
        <v>12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22836.109944145643</v>
      </c>
      <c r="J55" s="20">
        <v>13</v>
      </c>
      <c r="K55" s="20"/>
      <c r="L55" s="25"/>
      <c r="M55" s="25"/>
    </row>
    <row r="56" spans="1:13" ht="12.75">
      <c r="A56" s="1" t="s">
        <v>82</v>
      </c>
      <c r="B56" s="36"/>
      <c r="C56" s="36">
        <v>0.058</v>
      </c>
      <c r="D56" s="1"/>
      <c r="E56" s="1"/>
      <c r="F56" s="32">
        <f>F55*5.8%</f>
        <v>1324.4943767604473</v>
      </c>
      <c r="J56" s="20">
        <v>14</v>
      </c>
      <c r="K56" s="20"/>
      <c r="L56" s="25"/>
      <c r="M56" s="25"/>
    </row>
    <row r="57" spans="1:13" ht="15">
      <c r="A57" s="12" t="s">
        <v>37</v>
      </c>
      <c r="B57" s="12"/>
      <c r="C57" s="45"/>
      <c r="D57" s="12"/>
      <c r="E57" s="12"/>
      <c r="F57" s="42">
        <f>F55+F56</f>
        <v>24160.604320906088</v>
      </c>
      <c r="J57" s="20">
        <v>15</v>
      </c>
      <c r="K57" s="20"/>
      <c r="L57" s="25"/>
      <c r="M57" s="25"/>
    </row>
    <row r="58" spans="2:13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94</v>
      </c>
      <c r="J58" s="20">
        <v>16</v>
      </c>
      <c r="K58" s="20"/>
      <c r="L58" s="25"/>
      <c r="M58" s="25"/>
    </row>
    <row r="59" spans="1:13" ht="12.75">
      <c r="A59" s="13"/>
      <c r="B59" s="39">
        <v>42278</v>
      </c>
      <c r="C59" s="40">
        <v>180212</v>
      </c>
      <c r="D59" s="43">
        <f>F20</f>
        <v>22061.94</v>
      </c>
      <c r="E59" s="43">
        <f>F57</f>
        <v>24160.604320906088</v>
      </c>
      <c r="F59" s="44">
        <f>C59+D59-E59</f>
        <v>178113.3356790939</v>
      </c>
      <c r="J59" s="20">
        <v>17</v>
      </c>
      <c r="K59" s="20"/>
      <c r="L59" s="25"/>
      <c r="M59" s="25"/>
    </row>
    <row r="60" spans="10:13" ht="12.75">
      <c r="J60" s="20">
        <v>18</v>
      </c>
      <c r="K60" s="20"/>
      <c r="L60" s="25"/>
      <c r="M60" s="25"/>
    </row>
    <row r="61" spans="10:13" ht="12.75">
      <c r="J61" s="20">
        <v>19</v>
      </c>
      <c r="K61" s="20"/>
      <c r="L61" s="25"/>
      <c r="M61" s="25"/>
    </row>
    <row r="62" spans="1:13" ht="12.75">
      <c r="A62" t="s">
        <v>87</v>
      </c>
      <c r="J62" s="20">
        <v>20</v>
      </c>
      <c r="K62" s="20"/>
      <c r="L62" s="25"/>
      <c r="M62" s="25"/>
    </row>
    <row r="63" spans="10:13" ht="12.75">
      <c r="J63" s="20">
        <v>21</v>
      </c>
      <c r="K63" s="20"/>
      <c r="L63" s="25"/>
      <c r="M63" s="25"/>
    </row>
    <row r="64" spans="10:13" ht="12.75">
      <c r="J64" s="20"/>
      <c r="K64" s="20"/>
      <c r="L64" s="31" t="s">
        <v>67</v>
      </c>
      <c r="M64" s="34">
        <f>SUM(M43:M63)</f>
        <v>641.53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2013-12-09T09:03:35Z</cp:lastPrinted>
  <dcterms:created xsi:type="dcterms:W3CDTF">2008-08-18T07:30:19Z</dcterms:created>
  <dcterms:modified xsi:type="dcterms:W3CDTF">2015-12-23T10:21:54Z</dcterms:modified>
  <cp:category/>
  <cp:version/>
  <cp:contentType/>
  <cp:contentStatus/>
</cp:coreProperties>
</file>