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<sst xmlns="http://schemas.openxmlformats.org/spreadsheetml/2006/main" count="147" uniqueCount="120">
  <si>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</si>
  <si>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</si>
  <si>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</si>
  <si>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</si>
  <si>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</si>
  <si>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</si>
  <si>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</si>
  <si>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</si>
  <si>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</si>
  <si>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</si>
  <si>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</si>
  <si>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</si>
  <si>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</si>
  <si>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</si>
  <si>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</si>
  <si>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</si>
  <si>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</si>
  <si>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</si>
  <si>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</si>
  <si>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</si>
  <si>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</si>
  <si>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</si>
  <si>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</si>
  <si>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</si>
  <si>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</si>
  <si>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</si>
  <si>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</si>
  <si>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</si>
  <si>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</si>
  <si>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</si>
  <si>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</si>
  <si>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</si>
  <si>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</si>
  <si>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</si>
  <si>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</si>
  <si>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</si>
  <si>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</si>
  <si>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</si>
  <si>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</si>
  <si>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</si>
  <si>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</si>
  <si>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</si>
  <si>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</si>
  <si>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</si>
  <si>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</si>
  <si>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</si>
  <si>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</si>
  <si>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</si>
  <si>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</si>
  <si>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</si>
  <si>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</si>
  <si>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</si>
  <si>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</si>
  <si>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</si>
  <si>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</si>
  <si>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</si>
  <si>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</si>
  <si>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</si>
  <si>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</si>
  <si>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</si>
  <si>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</si>
  <si>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</si>
  <si>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</si>
  <si>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</si>
  <si>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</si>
  <si>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</si>
  <si>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</si>
  <si>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</si>
  <si>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</si>
  <si>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</si>
  <si>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</si>
  <si>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</si>
  <si>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</si>
  <si>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</si>
  <si>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</si>
  <si>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</si>
  <si>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</si>
  <si>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</si>
  <si>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</si>
  <si>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</si>
  <si>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</si>
  <si>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</si>
  <si>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</si>
  <si>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</si>
  <si>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</si>
  <si>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</si>
  <si>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</si>
  <si>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</si>
  <si>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</si>
  <si>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</si>
  <si>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</si>
  <si>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</si>
  <si>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</si>
  <si>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</si>
  <si>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</si>
  <si>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</si>
  <si>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</si>
  <si>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электрощитовые</t>
  </si>
  <si>
    <t>ост.на 01.07</t>
  </si>
  <si>
    <t>июнь</t>
  </si>
  <si>
    <t xml:space="preserve">                    за  июнь  2015 г.</t>
  </si>
  <si>
    <t>Промывка, опрессовка системы отопления</t>
  </si>
  <si>
    <t>Демонтаж, монтаж эл.узла (1шт)</t>
  </si>
  <si>
    <t>смена вентиля д 15 (2шт)</t>
  </si>
  <si>
    <t>вентиль д 15</t>
  </si>
  <si>
    <t>2шт</t>
  </si>
  <si>
    <t>завоз песка в песочницу</t>
  </si>
  <si>
    <t>песок</t>
  </si>
  <si>
    <t>3,6м3</t>
  </si>
  <si>
    <t>смена ламп (4шт)</t>
  </si>
  <si>
    <t>лампа</t>
  </si>
  <si>
    <t>4шт</t>
  </si>
  <si>
    <t>смена розеток (1шт)</t>
  </si>
  <si>
    <t>розетка</t>
  </si>
  <si>
    <t>1шт</t>
  </si>
  <si>
    <t>смена патрона (2шт)</t>
  </si>
  <si>
    <t>патрон</t>
  </si>
  <si>
    <t>ремонт эл.щита (1шт)</t>
  </si>
  <si>
    <t>АВС 25</t>
  </si>
  <si>
    <t>ВН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</si>
</sst>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100</v>
      </c>
    </row>
    <row r="3" spans="2:13" ht="12.75">
      <c r="B3" s="1" t="s">
        <v>82</v>
      </c>
      <c r="C3" s="8" t="s">
        <v>99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45488.31</v>
      </c>
      <c r="J16" s="15" t="s">
        <v>54</v>
      </c>
      <c r="K16" s="26" t="s">
        <v>55</v>
      </c>
      <c r="L16" s="21"/>
      <c r="M16" s="50">
        <f t="shared" si="0"/>
        <v>0</v>
      </c>
    </row>
    <row r="17" spans="1:13" ht="12.75">
      <c r="A17" t="s">
        <v>10</v>
      </c>
      <c r="F17" s="5">
        <v>41333.84</v>
      </c>
      <c r="J17" s="15" t="s">
        <v>56</v>
      </c>
      <c r="K17" s="26" t="s">
        <v>97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0.9086695021204348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42997.799999999996</v>
      </c>
      <c r="J20" s="20"/>
      <c r="K20" s="27" t="s">
        <v>60</v>
      </c>
      <c r="L20" s="28">
        <f>SUM(L6:L19)</f>
        <v>4.75</v>
      </c>
      <c r="M20" s="35">
        <f>SUM(M6:M19)</f>
        <v>652.5958499999999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99.5</v>
      </c>
      <c r="M24" s="34">
        <f aca="true" t="shared" si="1" ref="M24:M35">L24*114.3*1.202*1.15</f>
        <v>15720.690554999997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 t="s">
        <v>102</v>
      </c>
      <c r="L25" s="25">
        <v>3.12</v>
      </c>
      <c r="M25" s="34">
        <f t="shared" si="1"/>
        <v>492.95029679999993</v>
      </c>
    </row>
    <row r="26" spans="1:13" ht="12.75">
      <c r="A26" s="6" t="s">
        <v>92</v>
      </c>
      <c r="F26" s="5">
        <v>2270.28</v>
      </c>
      <c r="J26" s="20">
        <v>3</v>
      </c>
      <c r="K26" s="20" t="s">
        <v>103</v>
      </c>
      <c r="L26" s="25">
        <v>1.62</v>
      </c>
      <c r="M26" s="34">
        <f t="shared" si="1"/>
        <v>255.95496179999995</v>
      </c>
    </row>
    <row r="27" spans="1:13" ht="12.75">
      <c r="A27" s="6" t="s">
        <v>93</v>
      </c>
      <c r="F27" s="5">
        <v>0</v>
      </c>
      <c r="J27" s="20">
        <v>4</v>
      </c>
      <c r="K27" s="20" t="s">
        <v>106</v>
      </c>
      <c r="L27" s="25">
        <v>3.98</v>
      </c>
      <c r="M27" s="34">
        <f t="shared" si="1"/>
        <v>628.8276221999998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 t="s">
        <v>109</v>
      </c>
      <c r="L28" s="25">
        <v>0.28</v>
      </c>
      <c r="M28" s="34">
        <f t="shared" si="1"/>
        <v>44.2391292</v>
      </c>
    </row>
    <row r="29" spans="1:13" ht="12.75">
      <c r="A29" s="4" t="s">
        <v>18</v>
      </c>
      <c r="J29" s="20">
        <v>6</v>
      </c>
      <c r="K29" s="20" t="s">
        <v>112</v>
      </c>
      <c r="L29" s="25">
        <v>0.24</v>
      </c>
      <c r="M29" s="34">
        <f t="shared" si="1"/>
        <v>37.9192536</v>
      </c>
    </row>
    <row r="30" spans="1:13" ht="12.75">
      <c r="A30" t="s">
        <v>83</v>
      </c>
      <c r="D30" s="5">
        <v>0.86</v>
      </c>
      <c r="E30" t="s">
        <v>17</v>
      </c>
      <c r="F30" s="11">
        <f>E7*D30</f>
        <v>2732.65</v>
      </c>
      <c r="J30" s="20">
        <v>7</v>
      </c>
      <c r="K30" s="20" t="s">
        <v>115</v>
      </c>
      <c r="L30" s="25">
        <v>0.8</v>
      </c>
      <c r="M30" s="34">
        <f t="shared" si="1"/>
        <v>126.39751199999998</v>
      </c>
    </row>
    <row r="31" spans="1:13" ht="12.75">
      <c r="A31" t="s">
        <v>90</v>
      </c>
      <c r="B31">
        <v>512</v>
      </c>
      <c r="C31" t="s">
        <v>16</v>
      </c>
      <c r="D31" s="5">
        <v>0.4</v>
      </c>
      <c r="E31" t="s">
        <v>17</v>
      </c>
      <c r="F31" s="5">
        <f>B31*D31</f>
        <v>204.8</v>
      </c>
      <c r="J31" s="20">
        <v>8</v>
      </c>
      <c r="K31" s="20" t="s">
        <v>117</v>
      </c>
      <c r="L31" s="25">
        <v>4.83</v>
      </c>
      <c r="M31" s="34">
        <f t="shared" si="1"/>
        <v>763.1249786999998</v>
      </c>
    </row>
    <row r="32" spans="1:13" ht="12.75">
      <c r="A32" s="4" t="s">
        <v>19</v>
      </c>
      <c r="B32" s="10"/>
      <c r="C32" s="10"/>
      <c r="F32" s="33">
        <f>SUM(F30:F31)</f>
        <v>2937.4500000000003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5790</v>
      </c>
      <c r="F34" s="5">
        <f>B34*D34</f>
        <v>5790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5790</v>
      </c>
      <c r="J36" s="20"/>
      <c r="K36" s="30" t="s">
        <v>60</v>
      </c>
      <c r="L36" s="28">
        <f>SUM(L24:L35)</f>
        <v>114.37</v>
      </c>
      <c r="M36" s="35">
        <f>SUM(M24:M35)</f>
        <v>18070.104309299997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>
        <v>0</v>
      </c>
      <c r="D38">
        <v>219171.6</v>
      </c>
      <c r="E38">
        <v>3177.5</v>
      </c>
      <c r="F38" s="36">
        <f>C38/D38*E38</f>
        <v>0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652.5958499999999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18070.104309299997</v>
      </c>
      <c r="J40" s="20">
        <v>1</v>
      </c>
      <c r="K40" s="20" t="s">
        <v>104</v>
      </c>
      <c r="L40" s="25" t="s">
        <v>105</v>
      </c>
      <c r="M40" s="25">
        <v>484.64</v>
      </c>
    </row>
    <row r="41" spans="1:13" ht="12.75">
      <c r="A41" t="s">
        <v>79</v>
      </c>
      <c r="F41" s="5">
        <v>0</v>
      </c>
      <c r="J41" s="20">
        <v>2</v>
      </c>
      <c r="K41" s="20" t="s">
        <v>107</v>
      </c>
      <c r="L41" s="25" t="s">
        <v>108</v>
      </c>
      <c r="M41" s="25">
        <v>1080</v>
      </c>
    </row>
    <row r="42" spans="1:13" ht="12.75">
      <c r="A42" t="s">
        <v>24</v>
      </c>
      <c r="F42" s="11">
        <f>M61</f>
        <v>1996.4899999999998</v>
      </c>
      <c r="J42" s="20">
        <v>3</v>
      </c>
      <c r="K42" s="20" t="s">
        <v>110</v>
      </c>
      <c r="L42" s="25" t="s">
        <v>111</v>
      </c>
      <c r="M42" s="25">
        <v>56.84</v>
      </c>
    </row>
    <row r="43" spans="1:13" ht="12.75">
      <c r="A43" t="s">
        <v>25</v>
      </c>
      <c r="F43" s="5"/>
      <c r="J43" s="20">
        <v>4</v>
      </c>
      <c r="K43" s="20" t="s">
        <v>113</v>
      </c>
      <c r="L43" s="25" t="s">
        <v>114</v>
      </c>
      <c r="M43" s="25">
        <v>55.73</v>
      </c>
    </row>
    <row r="44" spans="1:13" ht="12.75">
      <c r="A44" t="s">
        <v>26</v>
      </c>
      <c r="F44" s="5"/>
      <c r="J44" s="20">
        <v>5</v>
      </c>
      <c r="K44" s="20" t="s">
        <v>116</v>
      </c>
      <c r="L44" s="25" t="s">
        <v>105</v>
      </c>
      <c r="M44" s="25">
        <v>29.3</v>
      </c>
    </row>
    <row r="45" spans="2:13" ht="12.75">
      <c r="B45">
        <v>3177.5</v>
      </c>
      <c r="C45" t="s">
        <v>16</v>
      </c>
      <c r="D45" s="11">
        <v>0.44</v>
      </c>
      <c r="E45" t="s">
        <v>17</v>
      </c>
      <c r="F45" s="11">
        <f>B45*D45</f>
        <v>1398.1</v>
      </c>
      <c r="J45" s="20">
        <v>6</v>
      </c>
      <c r="K45" s="20" t="s">
        <v>118</v>
      </c>
      <c r="L45" s="25" t="s">
        <v>105</v>
      </c>
      <c r="M45" s="25">
        <v>98.8</v>
      </c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 t="s">
        <v>119</v>
      </c>
      <c r="L46" s="25" t="s">
        <v>105</v>
      </c>
      <c r="M46" s="25">
        <v>191.18</v>
      </c>
    </row>
    <row r="47" spans="1:13" ht="12.75">
      <c r="A47" s="4" t="s">
        <v>27</v>
      </c>
      <c r="B47" s="10"/>
      <c r="C47" s="10"/>
      <c r="F47" s="33">
        <f>SUM(F38:F46)</f>
        <v>22117.2901593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0.18</v>
      </c>
      <c r="E49" t="s">
        <v>17</v>
      </c>
      <c r="F49" s="11">
        <f>B49*D49</f>
        <v>571.9499999999999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1.06</v>
      </c>
      <c r="E52" t="s">
        <v>17</v>
      </c>
      <c r="F52" s="11">
        <f>B52*D52</f>
        <v>3368.15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3940.1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1.67</v>
      </c>
      <c r="E56" t="s">
        <v>17</v>
      </c>
      <c r="F56" s="11">
        <f>B56*D56</f>
        <v>5306.425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5306.425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45830.5151593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2658.1698792393995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48488.6850385394</v>
      </c>
      <c r="J61" s="20"/>
      <c r="K61" s="20"/>
      <c r="L61" s="31" t="s">
        <v>67</v>
      </c>
      <c r="M61" s="35">
        <f>SUM(M40:M60)</f>
        <v>1996.4899999999998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98</v>
      </c>
      <c r="J62" s="47"/>
      <c r="K62" s="47"/>
      <c r="L62" s="48"/>
      <c r="M62" s="49"/>
    </row>
    <row r="63" spans="1:6" ht="12.75">
      <c r="A63" s="13"/>
      <c r="B63" s="40">
        <v>42156</v>
      </c>
      <c r="C63" s="41">
        <v>-104365</v>
      </c>
      <c r="D63" s="43">
        <f>F20</f>
        <v>42997.799999999996</v>
      </c>
      <c r="E63" s="43">
        <f>F61</f>
        <v>48488.6850385394</v>
      </c>
      <c r="F63" s="44">
        <f>C63+D63-E63</f>
        <v>-109855.8850385394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2015-08-24T07:30:29Z</dcterms:modified>
  <cp:category/>
  <cp:version/>
  <cp:contentType/>
  <cp:contentStatus/>
</cp:coreProperties>
</file>