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<sst xmlns="http://schemas.openxmlformats.org/spreadsheetml/2006/main" count="121" uniqueCount="97">
  <si>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</si>
  <si>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</si>
  <si>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</si>
  <si>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</si>
  <si>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</si>
  <si>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</si>
  <si>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</si>
  <si>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</si>
  <si>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</si>
  <si>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</si>
  <si>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</si>
  <si>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</si>
  <si>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</si>
  <si>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</si>
  <si>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</si>
  <si>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</si>
  <si>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</si>
  <si>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</si>
  <si>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</si>
  <si>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</si>
  <si>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</si>
  <si>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</si>
  <si>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</si>
  <si>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</si>
  <si>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</si>
  <si>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</si>
  <si>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</si>
  <si>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</si>
  <si>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</si>
  <si>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</si>
  <si>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</si>
  <si>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</si>
  <si>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</si>
  <si>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</si>
  <si>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</si>
  <si>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</si>
  <si>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</si>
  <si>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</si>
  <si>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</si>
  <si>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</si>
  <si>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</si>
  <si>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</si>
  <si>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</si>
  <si>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</si>
  <si>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</si>
  <si>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</si>
  <si>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</si>
  <si>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</si>
  <si>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</si>
  <si>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</si>
  <si>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</si>
  <si>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</si>
  <si>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</si>
  <si>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</si>
  <si>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</si>
  <si>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</si>
  <si>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</si>
  <si>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</si>
  <si>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</si>
  <si>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</si>
  <si>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</si>
  <si>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</si>
  <si>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</si>
  <si>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</si>
  <si>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</si>
  <si>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</si>
  <si>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</si>
  <si>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</si>
  <si>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</si>
  <si>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</si>
  <si>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</si>
  <si>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</si>
  <si>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</si>
  <si>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</si>
  <si>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</si>
  <si>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</si>
  <si>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</si>
  <si>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</si>
  <si>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</si>
  <si>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</si>
  <si>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</si>
  <si>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</si>
  <si>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</si>
  <si>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</si>
  <si>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</si>
  <si>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</si>
  <si>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</si>
  <si>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</si>
  <si>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</si>
  <si>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</si>
  <si>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</si>
  <si>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</si>
  <si>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</si>
  <si>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</si>
  <si>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01.10</t>
  </si>
  <si>
    <t>сентябрь</t>
  </si>
  <si>
    <t xml:space="preserve">                    за     сентябрь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</si>
</sst>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L16" sqref="L1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1315</v>
      </c>
      <c r="F7" t="s">
        <v>69</v>
      </c>
      <c r="J7" s="14">
        <v>2</v>
      </c>
      <c r="K7" s="14" t="s">
        <v>47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696</v>
      </c>
      <c r="F8" t="s">
        <v>69</v>
      </c>
      <c r="J8" s="15"/>
      <c r="K8" s="15" t="s">
        <v>48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50">
        <f t="shared" si="0"/>
        <v>0</v>
      </c>
    </row>
    <row r="10" spans="1:13" ht="12.75">
      <c r="A10" t="s">
        <v>5</v>
      </c>
      <c r="E10">
        <v>286</v>
      </c>
      <c r="F10" t="s">
        <v>69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2478</v>
      </c>
      <c r="F11" t="s">
        <v>69</v>
      </c>
      <c r="J11" s="16"/>
      <c r="K11" s="18" t="s">
        <v>52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86</v>
      </c>
      <c r="F12" t="s">
        <v>69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91</v>
      </c>
      <c r="L13" s="23">
        <v>2.51</v>
      </c>
      <c r="M13" s="50">
        <f t="shared" si="0"/>
        <v>344.84538599999996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16792.55</v>
      </c>
      <c r="J16" s="15" t="s">
        <v>55</v>
      </c>
      <c r="K16" s="26" t="s">
        <v>56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16777.44</v>
      </c>
      <c r="J17" s="15" t="s">
        <v>57</v>
      </c>
      <c r="K17" s="26" t="s">
        <v>93</v>
      </c>
      <c r="L17" s="21">
        <v>4.5</v>
      </c>
      <c r="M17" s="50">
        <f t="shared" si="0"/>
        <v>618.2487</v>
      </c>
    </row>
    <row r="18" spans="2:13" ht="12.75">
      <c r="B18" t="s">
        <v>11</v>
      </c>
      <c r="F18" s="9">
        <f>F17/F16</f>
        <v>0.9991001962179656</v>
      </c>
      <c r="J18" s="15" t="s">
        <v>59</v>
      </c>
      <c r="K18" s="26" t="s">
        <v>58</v>
      </c>
      <c r="L18" s="21">
        <v>0.81</v>
      </c>
      <c r="M18" s="50">
        <f t="shared" si="0"/>
        <v>111.28476599999999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>
        <v>0.5</v>
      </c>
      <c r="M19" s="50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16777.44</v>
      </c>
      <c r="J20" s="20"/>
      <c r="K20" s="27" t="s">
        <v>61</v>
      </c>
      <c r="L20" s="28">
        <f>SUM(L6:L19)</f>
        <v>8.32</v>
      </c>
      <c r="M20" s="34">
        <f>SUM(M6:M19)</f>
        <v>1143.073152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16</v>
      </c>
      <c r="D25" t="s">
        <v>79</v>
      </c>
      <c r="F25" s="11">
        <v>2312.65</v>
      </c>
      <c r="J25" s="23">
        <v>2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3</v>
      </c>
      <c r="K26" s="43"/>
      <c r="L26" s="23"/>
      <c r="M26" s="33">
        <f t="shared" si="1"/>
        <v>0</v>
      </c>
    </row>
    <row r="27" spans="1:13" ht="12.75">
      <c r="A27" s="6" t="s">
        <v>85</v>
      </c>
      <c r="F27" s="5">
        <v>0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23">
        <v>5</v>
      </c>
      <c r="K28" s="43"/>
      <c r="L28" s="23"/>
      <c r="M28" s="33">
        <f t="shared" si="1"/>
        <v>0</v>
      </c>
    </row>
    <row r="29" spans="1:13" ht="12.75">
      <c r="A29" s="4" t="s">
        <v>20</v>
      </c>
      <c r="J29" s="25">
        <v>6</v>
      </c>
      <c r="K29" s="44"/>
      <c r="L29" s="25"/>
      <c r="M29" s="33">
        <f t="shared" si="1"/>
        <v>0</v>
      </c>
    </row>
    <row r="30" spans="1:13" ht="12.75">
      <c r="A30" t="s">
        <v>82</v>
      </c>
      <c r="D30" s="5">
        <v>1.64</v>
      </c>
      <c r="E30" t="s">
        <v>18</v>
      </c>
      <c r="F30" s="11">
        <f>E7*D30</f>
        <v>2156.6</v>
      </c>
      <c r="J30" s="25">
        <v>7</v>
      </c>
      <c r="K30" s="44"/>
      <c r="L30" s="25"/>
      <c r="M30" s="33">
        <f t="shared" si="1"/>
        <v>0</v>
      </c>
    </row>
    <row r="31" spans="1:13" ht="12.75">
      <c r="A31" t="s">
        <v>88</v>
      </c>
      <c r="B31">
        <v>696</v>
      </c>
      <c r="C31" t="s">
        <v>17</v>
      </c>
      <c r="D31" s="5">
        <v>0.4</v>
      </c>
      <c r="E31" t="s">
        <v>18</v>
      </c>
      <c r="F31" s="11">
        <f>B31*D31</f>
        <v>278.40000000000003</v>
      </c>
      <c r="J31" s="25">
        <v>8</v>
      </c>
      <c r="K31" s="44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2435</v>
      </c>
      <c r="J32" s="25">
        <v>9</v>
      </c>
      <c r="K32" s="44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61</v>
      </c>
      <c r="L33" s="28">
        <f>SUM(L24:L32)</f>
        <v>0</v>
      </c>
      <c r="M33" s="45">
        <f>SUM(M24:M32)</f>
        <v>0</v>
      </c>
    </row>
    <row r="34" spans="1:11" ht="12.75">
      <c r="A34" t="s">
        <v>23</v>
      </c>
      <c r="C34" s="54">
        <v>161849</v>
      </c>
      <c r="D34">
        <v>219171.6</v>
      </c>
      <c r="E34">
        <v>1315</v>
      </c>
      <c r="F34" s="36">
        <f>C34/D34*E34</f>
        <v>971.0721416460891</v>
      </c>
      <c r="K34" s="1" t="s">
        <v>65</v>
      </c>
    </row>
    <row r="35" spans="1:13" ht="12.75">
      <c r="A35" t="s">
        <v>24</v>
      </c>
      <c r="F35" s="36">
        <f>M20</f>
        <v>1143.073152</v>
      </c>
      <c r="J35" s="22" t="s">
        <v>39</v>
      </c>
      <c r="K35" s="22"/>
      <c r="L35" s="22" t="s">
        <v>66</v>
      </c>
      <c r="M35" s="22" t="s">
        <v>45</v>
      </c>
    </row>
    <row r="36" spans="1:13" ht="12.75">
      <c r="A36" t="s">
        <v>25</v>
      </c>
      <c r="F36" s="11">
        <f>M33</f>
        <v>0</v>
      </c>
      <c r="J36" s="23" t="s">
        <v>40</v>
      </c>
      <c r="K36" s="23" t="s">
        <v>41</v>
      </c>
      <c r="L36" s="23"/>
      <c r="M36" s="23" t="s">
        <v>67</v>
      </c>
    </row>
    <row r="37" spans="1:13" ht="12.75">
      <c r="A37" s="48" t="s">
        <v>77</v>
      </c>
      <c r="B37" s="48"/>
      <c r="C37" s="48"/>
      <c r="D37" s="48"/>
      <c r="E37" s="48"/>
      <c r="F37" s="52">
        <v>0</v>
      </c>
      <c r="J37" s="23">
        <v>1</v>
      </c>
      <c r="K37" s="43"/>
      <c r="L37" s="23"/>
      <c r="M37" s="23"/>
    </row>
    <row r="38" spans="1:13" ht="12.75">
      <c r="A38" t="s">
        <v>26</v>
      </c>
      <c r="F38" s="11">
        <f>M51</f>
        <v>0</v>
      </c>
      <c r="J38" s="23">
        <v>2</v>
      </c>
      <c r="K38" s="43"/>
      <c r="L38" s="23"/>
      <c r="M38" s="23"/>
    </row>
    <row r="39" spans="1:13" ht="12.75">
      <c r="A39" t="s">
        <v>27</v>
      </c>
      <c r="F39" s="5"/>
      <c r="J39" s="23">
        <v>3</v>
      </c>
      <c r="K39" s="43"/>
      <c r="L39" s="23"/>
      <c r="M39" s="23"/>
    </row>
    <row r="40" spans="1:13" ht="12.75">
      <c r="A40" t="s">
        <v>28</v>
      </c>
      <c r="F40" s="5"/>
      <c r="J40" s="23">
        <v>4</v>
      </c>
      <c r="K40" s="43"/>
      <c r="L40" s="23"/>
      <c r="M40" s="23"/>
    </row>
    <row r="41" spans="2:13" ht="12.75">
      <c r="B41">
        <v>1315</v>
      </c>
      <c r="C41" t="s">
        <v>17</v>
      </c>
      <c r="D41" s="11">
        <v>0.55</v>
      </c>
      <c r="E41" t="s">
        <v>18</v>
      </c>
      <c r="F41" s="11">
        <f>B41*D41</f>
        <v>723.2500000000001</v>
      </c>
      <c r="J41" s="23">
        <v>5</v>
      </c>
      <c r="K41" s="43"/>
      <c r="L41" s="23"/>
      <c r="M41" s="23"/>
    </row>
    <row r="42" spans="1:13" ht="12.75">
      <c r="A42" s="48" t="s">
        <v>83</v>
      </c>
      <c r="B42" s="48"/>
      <c r="C42" s="48"/>
      <c r="D42" s="49"/>
      <c r="E42" s="48"/>
      <c r="F42" s="49">
        <v>0</v>
      </c>
      <c r="J42" s="23">
        <v>6</v>
      </c>
      <c r="K42" s="43"/>
      <c r="L42" s="23"/>
      <c r="M42" s="23"/>
    </row>
    <row r="43" spans="1:13" ht="12.75">
      <c r="A43" s="4" t="s">
        <v>29</v>
      </c>
      <c r="B43" s="10"/>
      <c r="C43" s="10"/>
      <c r="F43" s="32">
        <f>SUM(F34:F42)</f>
        <v>2837.395293646089</v>
      </c>
      <c r="J43" s="23">
        <v>7</v>
      </c>
      <c r="K43" s="43"/>
      <c r="L43" s="23"/>
      <c r="M43" s="23"/>
    </row>
    <row r="44" spans="1:13" ht="12.75">
      <c r="A44" s="4" t="s">
        <v>30</v>
      </c>
      <c r="F44" s="5"/>
      <c r="J44" s="23">
        <v>8</v>
      </c>
      <c r="K44" s="43"/>
      <c r="L44" s="23"/>
      <c r="M44" s="23"/>
    </row>
    <row r="45" spans="1:13" ht="12.75">
      <c r="A45" t="s">
        <v>31</v>
      </c>
      <c r="B45">
        <v>1315</v>
      </c>
      <c r="C45" t="s">
        <v>69</v>
      </c>
      <c r="D45" s="5">
        <v>0.18</v>
      </c>
      <c r="E45" t="s">
        <v>18</v>
      </c>
      <c r="F45" s="11">
        <f>B45*D45</f>
        <v>236.7</v>
      </c>
      <c r="J45" s="23">
        <v>9</v>
      </c>
      <c r="K45" s="43"/>
      <c r="L45" s="23"/>
      <c r="M45" s="23"/>
    </row>
    <row r="46" spans="1:13" ht="12.75">
      <c r="A46" t="s">
        <v>32</v>
      </c>
      <c r="F46" s="5"/>
      <c r="J46" s="25">
        <v>10</v>
      </c>
      <c r="K46" s="44"/>
      <c r="L46" s="25"/>
      <c r="M46" s="25"/>
    </row>
    <row r="47" spans="1:13" ht="12.75">
      <c r="A47" s="7" t="s">
        <v>78</v>
      </c>
      <c r="F47" s="5"/>
      <c r="J47" s="25">
        <v>11</v>
      </c>
      <c r="K47" s="44"/>
      <c r="L47" s="25"/>
      <c r="M47" s="25"/>
    </row>
    <row r="48" spans="2:13" ht="12.75">
      <c r="B48">
        <v>1315</v>
      </c>
      <c r="C48" t="s">
        <v>17</v>
      </c>
      <c r="D48" s="11">
        <v>0.84</v>
      </c>
      <c r="E48" t="s">
        <v>18</v>
      </c>
      <c r="F48" s="11">
        <f>B48*D48</f>
        <v>1104.6</v>
      </c>
      <c r="J48" s="25">
        <v>12</v>
      </c>
      <c r="K48" s="44"/>
      <c r="L48" s="25"/>
      <c r="M48" s="25"/>
    </row>
    <row r="49" spans="1:13" ht="12.75">
      <c r="A49" s="4" t="s">
        <v>33</v>
      </c>
      <c r="F49" s="32">
        <f>F45+F48</f>
        <v>1341.3</v>
      </c>
      <c r="J49" s="25">
        <v>13</v>
      </c>
      <c r="K49" s="44"/>
      <c r="L49" s="25"/>
      <c r="M49" s="25"/>
    </row>
    <row r="50" spans="1:13" ht="12.75">
      <c r="A50" s="4" t="s">
        <v>34</v>
      </c>
      <c r="J50" s="25">
        <v>14</v>
      </c>
      <c r="K50" s="44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/>
      <c r="K51" s="20"/>
      <c r="L51" s="31" t="s">
        <v>68</v>
      </c>
      <c r="M51" s="34">
        <f>SUM(M37:M50)</f>
        <v>0</v>
      </c>
    </row>
    <row r="52" spans="2:6" ht="12.75">
      <c r="B52">
        <v>1315</v>
      </c>
      <c r="C52" t="s">
        <v>17</v>
      </c>
      <c r="D52" s="11">
        <v>1.86</v>
      </c>
      <c r="E52" t="s">
        <v>18</v>
      </c>
      <c r="F52" s="11">
        <f>B52*D52</f>
        <v>2445.9</v>
      </c>
    </row>
    <row r="53" spans="1:6" ht="12.75">
      <c r="A53" s="4" t="s">
        <v>35</v>
      </c>
      <c r="F53" s="8">
        <f>SUM(F52)</f>
        <v>2445.9</v>
      </c>
    </row>
    <row r="54" spans="1:6" ht="12.75">
      <c r="A54" s="51" t="s">
        <v>87</v>
      </c>
      <c r="B54" s="48"/>
      <c r="C54" s="48"/>
      <c r="D54" s="52">
        <v>0</v>
      </c>
      <c r="E54" s="48"/>
      <c r="F54" s="53">
        <f>D54*E7</f>
        <v>0</v>
      </c>
    </row>
    <row r="55" spans="1:6" ht="12.75">
      <c r="A55" s="1" t="s">
        <v>36</v>
      </c>
      <c r="B55" s="1"/>
      <c r="F55" s="32">
        <f>F28+F32+F43+F49+F53+F54</f>
        <v>11372.245293646089</v>
      </c>
    </row>
    <row r="56" spans="1:6" ht="12.75">
      <c r="A56" s="1" t="s">
        <v>84</v>
      </c>
      <c r="B56" s="37"/>
      <c r="C56" s="37">
        <v>0.058</v>
      </c>
      <c r="D56" s="1"/>
      <c r="E56" s="1"/>
      <c r="F56" s="32">
        <f>F55*5.8%</f>
        <v>659.5902270314731</v>
      </c>
    </row>
    <row r="57" spans="1:6" ht="15">
      <c r="A57" s="12" t="s">
        <v>38</v>
      </c>
      <c r="B57" s="12"/>
      <c r="C57" s="12"/>
      <c r="D57" s="12"/>
      <c r="E57" s="12"/>
      <c r="F57" s="35">
        <f>F55+F56</f>
        <v>12031.835520677561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94</v>
      </c>
    </row>
    <row r="59" spans="1:6" ht="12.75">
      <c r="A59" s="13"/>
      <c r="B59" s="40">
        <v>42248</v>
      </c>
      <c r="C59" s="41">
        <v>136565</v>
      </c>
      <c r="D59" s="46">
        <f>F20</f>
        <v>16777.44</v>
      </c>
      <c r="E59" s="46">
        <f>F57</f>
        <v>12031.835520677561</v>
      </c>
      <c r="F59" s="47">
        <f>C59+D59-E59</f>
        <v>141310.60447932244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2015-11-24T12:52:51Z</dcterms:modified>
  <cp:category/>
  <cp:version/>
  <cp:contentType/>
  <cp:contentStatus/>
</cp:coreProperties>
</file>