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<sst xmlns="http://schemas.openxmlformats.org/spreadsheetml/2006/main" count="121" uniqueCount="97">
  <si>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</si>
  <si>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</si>
  <si>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</si>
  <si>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</si>
  <si>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</si>
  <si>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</si>
  <si>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</si>
  <si>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</si>
  <si>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</si>
  <si>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</si>
  <si>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</si>
  <si>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</si>
  <si>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</si>
  <si>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</si>
  <si>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</si>
  <si>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</si>
  <si>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</si>
  <si>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</si>
  <si>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</si>
  <si>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</si>
  <si>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</si>
  <si>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</si>
  <si>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</si>
  <si>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</si>
  <si>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</si>
  <si>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</si>
  <si>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</si>
  <si>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</si>
  <si>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</si>
  <si>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</si>
  <si>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</si>
  <si>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</si>
  <si>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</si>
  <si>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</si>
  <si>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</si>
  <si>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</si>
  <si>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</si>
  <si>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</si>
  <si>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</si>
  <si>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</si>
  <si>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</si>
  <si>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</si>
  <si>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</si>
  <si>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</si>
  <si>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</si>
  <si>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</si>
  <si>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</si>
  <si>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</si>
  <si>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</si>
  <si>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</si>
  <si>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</si>
  <si>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</si>
  <si>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</si>
  <si>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</si>
  <si>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</si>
  <si>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</si>
  <si>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</si>
  <si>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</si>
  <si>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</si>
  <si>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</si>
  <si>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</si>
  <si>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</si>
  <si>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</si>
  <si>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</si>
  <si>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</si>
  <si>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</si>
  <si>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</si>
  <si>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</si>
  <si>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</si>
  <si>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</si>
  <si>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</si>
  <si>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</si>
  <si>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</si>
  <si>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</si>
  <si>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</si>
  <si>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</si>
  <si>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</si>
  <si>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</si>
  <si>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</si>
  <si>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</si>
  <si>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</si>
  <si>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</si>
  <si>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</si>
  <si>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</si>
  <si>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</si>
  <si>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</si>
  <si>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</si>
  <si>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</si>
  <si>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</si>
  <si>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</si>
  <si>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ост.на 01.02.</t>
  </si>
  <si>
    <t>январь</t>
  </si>
  <si>
    <t>2015 г.</t>
  </si>
  <si>
    <t xml:space="preserve">                    за  январь  2015 г.</t>
  </si>
  <si>
    <t>и канализации в техподполье мног-х жилых зданий</t>
  </si>
  <si>
    <t>г</t>
  </si>
  <si>
    <t>электрощитовые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</si>
</sst>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3">
      <selection activeCell="D53" sqref="D5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93</v>
      </c>
    </row>
    <row r="3" spans="2:13" ht="12.75">
      <c r="B3" s="1" t="s">
        <v>81</v>
      </c>
      <c r="C3" s="8" t="s">
        <v>91</v>
      </c>
      <c r="D3" s="8" t="s">
        <v>92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/>
      <c r="M6" s="49">
        <f>L6*114.3*1.202</f>
        <v>0</v>
      </c>
    </row>
    <row r="7" spans="1:13" ht="12.75">
      <c r="A7" t="s">
        <v>2</v>
      </c>
      <c r="E7">
        <v>591.6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318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94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5620.4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5433.26</v>
      </c>
      <c r="J17" s="15" t="s">
        <v>58</v>
      </c>
      <c r="K17" s="26" t="s">
        <v>96</v>
      </c>
      <c r="L17" s="21"/>
      <c r="M17" s="49"/>
    </row>
    <row r="18" spans="2:13" ht="12.75">
      <c r="B18" t="s">
        <v>11</v>
      </c>
      <c r="F18" s="9">
        <f>F17/F16</f>
        <v>0.9667034374777597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95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5433.26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80</v>
      </c>
      <c r="F25" s="11">
        <v>2312.65</v>
      </c>
      <c r="J25" s="20"/>
      <c r="K25" s="30" t="s">
        <v>62</v>
      </c>
      <c r="L25" s="28">
        <f>SUM(L24:L24)</f>
        <v>0</v>
      </c>
      <c r="M25" s="34">
        <f>SUM(M24:M24)</f>
        <v>0</v>
      </c>
    </row>
    <row r="26" spans="1:11" ht="12.75">
      <c r="A26" s="6" t="s">
        <v>19</v>
      </c>
      <c r="K26" s="1" t="s">
        <v>66</v>
      </c>
    </row>
    <row r="27" spans="1:13" ht="12.75">
      <c r="A27" s="6" t="s">
        <v>83</v>
      </c>
      <c r="F27" s="45">
        <v>0</v>
      </c>
      <c r="J27" s="22" t="s">
        <v>40</v>
      </c>
      <c r="K27" s="22"/>
      <c r="L27" s="22" t="s">
        <v>67</v>
      </c>
      <c r="M27" s="22" t="s">
        <v>46</v>
      </c>
    </row>
    <row r="28" spans="1:13" ht="12.75">
      <c r="A28" s="4" t="s">
        <v>38</v>
      </c>
      <c r="F28" s="32">
        <f>F25+F26+F27</f>
        <v>2312.65</v>
      </c>
      <c r="J28" s="23" t="s">
        <v>41</v>
      </c>
      <c r="K28" s="23" t="s">
        <v>42</v>
      </c>
      <c r="L28" s="23"/>
      <c r="M28" s="23" t="s">
        <v>68</v>
      </c>
    </row>
    <row r="29" spans="1:13" ht="12.75">
      <c r="A29" s="4" t="s">
        <v>20</v>
      </c>
      <c r="J29" s="20">
        <v>1</v>
      </c>
      <c r="K29" s="20"/>
      <c r="L29" s="25"/>
      <c r="M29" s="25"/>
    </row>
    <row r="30" spans="1:13" ht="12.75">
      <c r="A30" t="s">
        <v>82</v>
      </c>
      <c r="D30" s="5">
        <v>1.16</v>
      </c>
      <c r="E30" t="s">
        <v>18</v>
      </c>
      <c r="F30" s="11">
        <f>E7*D30</f>
        <v>686.256</v>
      </c>
      <c r="J30" s="20"/>
      <c r="K30" s="20"/>
      <c r="L30" s="31" t="s">
        <v>69</v>
      </c>
      <c r="M30" s="34">
        <f>SUM(M29:M29)</f>
        <v>0</v>
      </c>
    </row>
    <row r="31" spans="1:6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</row>
    <row r="32" spans="1:6" ht="12.75">
      <c r="A32" s="4" t="s">
        <v>21</v>
      </c>
      <c r="B32" s="10"/>
      <c r="C32" s="10"/>
      <c r="F32" s="32">
        <f>SUM(F30:F31)</f>
        <v>686.256</v>
      </c>
    </row>
    <row r="33" spans="1:2" ht="12.75">
      <c r="A33" s="4" t="s">
        <v>22</v>
      </c>
      <c r="B33" s="4"/>
    </row>
    <row r="34" spans="1:6" ht="12.75">
      <c r="A34" t="s">
        <v>23</v>
      </c>
      <c r="C34">
        <v>164592</v>
      </c>
      <c r="D34">
        <v>219171.6</v>
      </c>
      <c r="E34">
        <v>591.6</v>
      </c>
      <c r="F34" s="36">
        <f>C34/D34*E34</f>
        <v>444.2757510553375</v>
      </c>
    </row>
    <row r="35" spans="1:6" ht="12.75">
      <c r="A35" t="s">
        <v>24</v>
      </c>
      <c r="F35" s="36">
        <f>M20</f>
        <v>0</v>
      </c>
    </row>
    <row r="36" spans="1:6" ht="12.75">
      <c r="A36" t="s">
        <v>25</v>
      </c>
      <c r="F36" s="11">
        <f>M25</f>
        <v>0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M30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0.4</v>
      </c>
      <c r="E41" t="s">
        <v>18</v>
      </c>
      <c r="F41" s="11">
        <f>B41*D41</f>
        <v>236.64000000000001</v>
      </c>
    </row>
    <row r="42" spans="1:6" ht="12.75">
      <c r="A42" s="47" t="s">
        <v>84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680.9157510553375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70</v>
      </c>
      <c r="D45" s="5">
        <v>0.2</v>
      </c>
      <c r="E45" t="s">
        <v>18</v>
      </c>
      <c r="F45" s="11">
        <f>B45*D45</f>
        <v>118.32000000000001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591.6</v>
      </c>
      <c r="C48" t="s">
        <v>17</v>
      </c>
      <c r="D48" s="11">
        <v>0.8</v>
      </c>
      <c r="E48" t="s">
        <v>18</v>
      </c>
      <c r="F48" s="11">
        <f>B48*D48</f>
        <v>473.28000000000003</v>
      </c>
    </row>
    <row r="49" spans="1:6" ht="12.75">
      <c r="A49" s="4" t="s">
        <v>33</v>
      </c>
      <c r="F49" s="32">
        <f>F45+F48</f>
        <v>591.6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1.5</v>
      </c>
      <c r="E52" t="s">
        <v>18</v>
      </c>
      <c r="F52" s="11">
        <f>B52*D52</f>
        <v>887.4000000000001</v>
      </c>
    </row>
    <row r="53" spans="1:6" ht="12.75">
      <c r="A53" s="4" t="s">
        <v>36</v>
      </c>
      <c r="F53" s="32">
        <f>SUM(F52)</f>
        <v>887.4000000000001</v>
      </c>
    </row>
    <row r="54" spans="1:6" ht="12.75">
      <c r="A54" s="50" t="s">
        <v>87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5158.821751055339</v>
      </c>
    </row>
    <row r="56" spans="1:6" ht="12.75">
      <c r="A56" s="1" t="s">
        <v>85</v>
      </c>
      <c r="B56" s="37"/>
      <c r="C56" s="37">
        <v>0.058</v>
      </c>
      <c r="D56" s="1"/>
      <c r="E56" s="1"/>
      <c r="F56" s="32">
        <f>F55*5.8%</f>
        <v>299.2116615612096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5458.033412616548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90</v>
      </c>
    </row>
    <row r="59" spans="1:6" ht="12.75">
      <c r="A59" s="13"/>
      <c r="B59" s="40">
        <v>42005</v>
      </c>
      <c r="C59" s="41">
        <v>-44305</v>
      </c>
      <c r="D59" s="43">
        <f>F20</f>
        <v>5433.26</v>
      </c>
      <c r="E59" s="43">
        <f>F57</f>
        <v>5458.033412616548</v>
      </c>
      <c r="F59" s="44">
        <f>C59+D59-E59</f>
        <v>-44329.773412616545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2011-12-17T10:06:52Z</cp:lastPrinted>
  <dcterms:created xsi:type="dcterms:W3CDTF">2008-08-18T07:30:19Z</dcterms:created>
  <dcterms:modified xsi:type="dcterms:W3CDTF">2015-03-25T09:26:15Z</dcterms:modified>
  <cp:category/>
  <cp:version/>
  <cp:contentType/>
  <cp:contentStatus/>
</cp:coreProperties>
</file>