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<sst xmlns="http://schemas.openxmlformats.org/spreadsheetml/2006/main" count="133" uniqueCount="109">
  <si>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</si>
  <si>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</si>
  <si>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</si>
  <si>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</si>
  <si>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</si>
  <si>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</si>
  <si>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</si>
  <si>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</si>
  <si>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</si>
  <si>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</si>
  <si>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</si>
  <si>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</si>
  <si>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</si>
  <si>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</si>
  <si>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</si>
  <si>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</si>
  <si>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</si>
  <si>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</si>
  <si>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</si>
  <si>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</si>
  <si>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</si>
  <si>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</si>
  <si>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</si>
  <si>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</si>
  <si>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</si>
  <si>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</si>
  <si>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</si>
  <si>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</si>
  <si>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</si>
  <si>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</si>
  <si>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</si>
  <si>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</si>
  <si>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</si>
  <si>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</si>
  <si>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</si>
  <si>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</si>
  <si>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</si>
  <si>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</si>
  <si>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</si>
  <si>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</si>
  <si>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</si>
  <si>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</si>
  <si>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</si>
  <si>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</si>
  <si>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</si>
  <si>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</si>
  <si>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</si>
  <si>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</si>
  <si>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</si>
  <si>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</si>
  <si>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</si>
  <si>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</si>
  <si>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</si>
  <si>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</si>
  <si>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</si>
  <si>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</si>
  <si>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</si>
  <si>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</si>
  <si>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</si>
  <si>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</si>
  <si>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</si>
  <si>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</si>
  <si>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</si>
  <si>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</si>
  <si>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</si>
  <si>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</si>
  <si>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</si>
  <si>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</si>
  <si>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</si>
  <si>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</si>
  <si>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</si>
  <si>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</si>
  <si>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</si>
  <si>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</si>
  <si>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</si>
  <si>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</si>
  <si>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</si>
  <si>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</si>
  <si>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</si>
  <si>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</si>
  <si>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</si>
  <si>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</si>
  <si>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</si>
  <si>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</si>
  <si>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</si>
  <si>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</si>
  <si>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</si>
  <si>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   Старший по дому 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</si>
  <si>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</si>
  <si>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</si>
  <si>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</si>
  <si>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</si>
  <si>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0,5ставки</t>
  </si>
  <si>
    <t>0,5 ставка</t>
  </si>
  <si>
    <t>3.  Доплата</t>
  </si>
  <si>
    <t>ост.на 01.10</t>
  </si>
  <si>
    <t>сентябрь</t>
  </si>
  <si>
    <t xml:space="preserve">                    за   сентябрь   2015  г.</t>
  </si>
  <si>
    <t>смена труб д 32 (8мп) подвал</t>
  </si>
  <si>
    <t>труба д 32</t>
  </si>
  <si>
    <t>8мп</t>
  </si>
  <si>
    <t>электроды</t>
  </si>
  <si>
    <t>2кг</t>
  </si>
  <si>
    <t>диск</t>
  </si>
  <si>
    <t>3шт</t>
  </si>
  <si>
    <t>смена ламп (11шт) п-д 3,4,5</t>
  </si>
  <si>
    <t>лампа</t>
  </si>
  <si>
    <t>смена ламп (11шт) п-д 1,3,4</t>
  </si>
  <si>
    <t>22шт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</si>
</sst>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97</v>
      </c>
    </row>
    <row r="3" spans="2:13" ht="12.75">
      <c r="B3" s="1" t="s">
        <v>78</v>
      </c>
      <c r="C3" s="8" t="s">
        <v>96</v>
      </c>
      <c r="D3" s="8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3161.3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820.7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591.1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4498</v>
      </c>
      <c r="F11" t="s">
        <v>69</v>
      </c>
      <c r="J11" s="16"/>
      <c r="K11" s="18" t="s">
        <v>51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345.5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89</v>
      </c>
      <c r="L13" s="23">
        <v>3.28</v>
      </c>
      <c r="M13" s="47">
        <f t="shared" si="0"/>
        <v>450.63460799999996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40346.86</v>
      </c>
      <c r="J16" s="15" t="s">
        <v>54</v>
      </c>
      <c r="K16" s="26" t="s">
        <v>55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42395.08</v>
      </c>
      <c r="J17" s="15" t="s">
        <v>56</v>
      </c>
      <c r="K17" s="26" t="s">
        <v>91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1.0507652887981866</v>
      </c>
      <c r="J18" s="15" t="s">
        <v>58</v>
      </c>
      <c r="K18" s="26" t="s">
        <v>57</v>
      </c>
      <c r="L18" s="21">
        <v>2.25</v>
      </c>
      <c r="M18" s="47">
        <f t="shared" si="0"/>
        <v>309.12435</v>
      </c>
    </row>
    <row r="19" spans="1:13" ht="12.75">
      <c r="A19" t="s">
        <v>84</v>
      </c>
      <c r="F19" s="5">
        <v>200</v>
      </c>
      <c r="J19" s="16" t="s">
        <v>90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42595.08</v>
      </c>
      <c r="J20" s="20"/>
      <c r="K20" s="27" t="s">
        <v>60</v>
      </c>
      <c r="L20" s="28">
        <f>SUM(L6:L19)</f>
        <v>6.029999999999999</v>
      </c>
      <c r="M20" s="34">
        <f>SUM(M6:M19)</f>
        <v>828.4532579999999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9.21</v>
      </c>
      <c r="M24" s="33">
        <f aca="true" t="shared" si="1" ref="M24:M34">L24*89.21*1.202*1.15</f>
        <v>1135.73099343</v>
      </c>
    </row>
    <row r="25" spans="1:13" ht="12.75">
      <c r="A25" t="s">
        <v>15</v>
      </c>
      <c r="D25" t="s">
        <v>93</v>
      </c>
      <c r="F25" s="11">
        <v>4858.96</v>
      </c>
      <c r="J25" s="20">
        <v>2</v>
      </c>
      <c r="K25" s="20" t="s">
        <v>105</v>
      </c>
      <c r="L25" s="25">
        <v>0.77</v>
      </c>
      <c r="M25" s="33">
        <f t="shared" si="1"/>
        <v>94.95253690999999</v>
      </c>
    </row>
    <row r="26" spans="1:13" ht="12.75">
      <c r="A26" s="6" t="s">
        <v>18</v>
      </c>
      <c r="D26" t="s">
        <v>92</v>
      </c>
      <c r="F26" s="11">
        <v>5023.16</v>
      </c>
      <c r="J26" s="20">
        <v>3</v>
      </c>
      <c r="K26" s="20" t="s">
        <v>107</v>
      </c>
      <c r="L26" s="46">
        <v>0.77</v>
      </c>
      <c r="M26" s="33">
        <f t="shared" si="1"/>
        <v>94.95253690999999</v>
      </c>
    </row>
    <row r="27" spans="1:13" ht="12.75">
      <c r="A27" s="6" t="s">
        <v>94</v>
      </c>
      <c r="F27" s="11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9882.119999999999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C30" s="13"/>
      <c r="D30" s="45">
        <v>1.64</v>
      </c>
      <c r="E30" s="13" t="s">
        <v>17</v>
      </c>
      <c r="F30" s="11">
        <f>E7*D30</f>
        <v>5184.532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820.7</v>
      </c>
      <c r="C31" t="s">
        <v>16</v>
      </c>
      <c r="D31" s="5">
        <v>0.4</v>
      </c>
      <c r="E31" t="s">
        <v>17</v>
      </c>
      <c r="F31" s="11">
        <f>B31*D31</f>
        <v>328.28000000000003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5512.812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3">
        <v>161849</v>
      </c>
      <c r="D34">
        <v>219171.6</v>
      </c>
      <c r="E34">
        <v>3161.3</v>
      </c>
      <c r="F34" s="35">
        <f>C34/D34*E34</f>
        <v>2334.486966833294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828.4532579999999</v>
      </c>
      <c r="J35" s="20"/>
      <c r="K35" s="30" t="s">
        <v>60</v>
      </c>
      <c r="L35" s="28">
        <f>SUM(L24:L34)</f>
        <v>10.75</v>
      </c>
      <c r="M35" s="34">
        <f>SUM(M24:M34)</f>
        <v>1325.6360672499998</v>
      </c>
    </row>
    <row r="36" spans="1:11" ht="12.75">
      <c r="A36" t="s">
        <v>24</v>
      </c>
      <c r="F36" s="11">
        <f>M35</f>
        <v>1325.6360672499998</v>
      </c>
      <c r="K36" s="1" t="s">
        <v>64</v>
      </c>
    </row>
    <row r="37" spans="1:13" ht="12.75">
      <c r="A37" t="s">
        <v>76</v>
      </c>
      <c r="F37" s="5">
        <v>0</v>
      </c>
      <c r="J37" s="22" t="s">
        <v>38</v>
      </c>
      <c r="K37" s="22"/>
      <c r="L37" s="22" t="s">
        <v>65</v>
      </c>
      <c r="M37" s="22" t="s">
        <v>44</v>
      </c>
    </row>
    <row r="38" spans="1:13" ht="12.75">
      <c r="A38" t="s">
        <v>25</v>
      </c>
      <c r="F38" s="5">
        <f>M58</f>
        <v>1804.33</v>
      </c>
      <c r="J38" s="23" t="s">
        <v>39</v>
      </c>
      <c r="K38" s="23" t="s">
        <v>40</v>
      </c>
      <c r="L38" s="23"/>
      <c r="M38" s="23" t="s">
        <v>66</v>
      </c>
    </row>
    <row r="39" spans="1:13" ht="12.75">
      <c r="A39" t="s">
        <v>26</v>
      </c>
      <c r="F39" s="5"/>
      <c r="J39" s="20">
        <v>1</v>
      </c>
      <c r="K39" s="20" t="s">
        <v>99</v>
      </c>
      <c r="L39" s="25" t="s">
        <v>100</v>
      </c>
      <c r="M39" s="25">
        <v>1403.52</v>
      </c>
    </row>
    <row r="40" spans="1:13" ht="12.75">
      <c r="A40" t="s">
        <v>27</v>
      </c>
      <c r="F40" s="5"/>
      <c r="J40" s="20">
        <v>2</v>
      </c>
      <c r="K40" s="20" t="s">
        <v>101</v>
      </c>
      <c r="L40" s="25" t="s">
        <v>102</v>
      </c>
      <c r="M40" s="25">
        <v>163.2</v>
      </c>
    </row>
    <row r="41" spans="2:13" ht="12.75">
      <c r="B41">
        <v>3161.3</v>
      </c>
      <c r="C41" t="s">
        <v>16</v>
      </c>
      <c r="D41" s="11">
        <v>0.55</v>
      </c>
      <c r="E41" t="s">
        <v>17</v>
      </c>
      <c r="F41" s="11">
        <f>B41*D41</f>
        <v>1738.7150000000001</v>
      </c>
      <c r="J41" s="20">
        <v>3</v>
      </c>
      <c r="K41" s="20" t="s">
        <v>103</v>
      </c>
      <c r="L41" s="25" t="s">
        <v>104</v>
      </c>
      <c r="M41" s="25">
        <v>78</v>
      </c>
    </row>
    <row r="42" spans="1:13" ht="12.75">
      <c r="A42" s="49" t="s">
        <v>85</v>
      </c>
      <c r="B42" s="49"/>
      <c r="C42" s="49"/>
      <c r="D42" s="52"/>
      <c r="E42" s="49"/>
      <c r="F42" s="52">
        <v>0</v>
      </c>
      <c r="J42" s="20">
        <v>4</v>
      </c>
      <c r="K42" s="20" t="s">
        <v>106</v>
      </c>
      <c r="L42" s="25" t="s">
        <v>108</v>
      </c>
      <c r="M42" s="25">
        <v>159.61</v>
      </c>
    </row>
    <row r="43" spans="1:13" ht="12.75">
      <c r="A43" s="4" t="s">
        <v>28</v>
      </c>
      <c r="B43" s="10"/>
      <c r="C43" s="10"/>
      <c r="F43" s="32">
        <f>SUM(F34:F42)</f>
        <v>8031.621292083294</v>
      </c>
      <c r="J43" s="20">
        <v>5</v>
      </c>
      <c r="K43" s="20"/>
      <c r="L43" s="25"/>
      <c r="M43" s="25"/>
    </row>
    <row r="44" spans="1:13" ht="12.75">
      <c r="A44" s="4" t="s">
        <v>29</v>
      </c>
      <c r="J44" s="20">
        <v>6</v>
      </c>
      <c r="K44" s="20"/>
      <c r="L44" s="25"/>
      <c r="M44" s="25"/>
    </row>
    <row r="45" spans="1:13" ht="12.75">
      <c r="A45" t="s">
        <v>30</v>
      </c>
      <c r="B45">
        <v>3161.3</v>
      </c>
      <c r="C45" t="s">
        <v>69</v>
      </c>
      <c r="D45" s="5">
        <v>0.18</v>
      </c>
      <c r="E45" t="s">
        <v>17</v>
      </c>
      <c r="F45" s="11">
        <f>B45*D45</f>
        <v>569.034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77</v>
      </c>
      <c r="F47" s="5"/>
      <c r="J47" s="20">
        <v>9</v>
      </c>
      <c r="K47" s="20"/>
      <c r="L47" s="25"/>
      <c r="M47" s="25"/>
    </row>
    <row r="48" spans="2:13" ht="12.75">
      <c r="B48">
        <v>3161.3</v>
      </c>
      <c r="C48" t="s">
        <v>16</v>
      </c>
      <c r="D48" s="11">
        <v>0.84</v>
      </c>
      <c r="E48" t="s">
        <v>17</v>
      </c>
      <c r="F48" s="11">
        <f>B48*D48</f>
        <v>2655.492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3224.5260000000003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3161.3</v>
      </c>
      <c r="C52" t="s">
        <v>16</v>
      </c>
      <c r="D52" s="11">
        <v>1.86</v>
      </c>
      <c r="E52" t="s">
        <v>17</v>
      </c>
      <c r="F52" s="11">
        <f>B52*D52</f>
        <v>5880.018000000001</v>
      </c>
      <c r="J52" s="20">
        <v>14</v>
      </c>
      <c r="K52" s="20"/>
      <c r="L52" s="25"/>
      <c r="M52" s="25"/>
    </row>
    <row r="53" spans="1:13" ht="12.75">
      <c r="A53" s="4" t="s">
        <v>34</v>
      </c>
      <c r="F53" s="32">
        <f>SUM(F52)</f>
        <v>5880.018000000001</v>
      </c>
      <c r="J53" s="20">
        <v>15</v>
      </c>
      <c r="K53" s="20"/>
      <c r="L53" s="25"/>
      <c r="M53" s="25"/>
    </row>
    <row r="54" spans="1:13" ht="12.75">
      <c r="A54" s="48" t="s">
        <v>83</v>
      </c>
      <c r="B54" s="49"/>
      <c r="C54" s="49"/>
      <c r="D54" s="50">
        <v>0</v>
      </c>
      <c r="E54" s="49"/>
      <c r="F54" s="51">
        <f>D54*E7</f>
        <v>0</v>
      </c>
      <c r="J54" s="20">
        <v>16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32531.097292083294</v>
      </c>
      <c r="J55" s="20">
        <v>17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1886.803642940831</v>
      </c>
      <c r="J56" s="20">
        <v>18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2">
        <f>F55+F56</f>
        <v>34417.900935024125</v>
      </c>
      <c r="J57" s="20">
        <v>19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95</v>
      </c>
      <c r="J58" s="20"/>
      <c r="K58" s="20"/>
      <c r="L58" s="31" t="s">
        <v>67</v>
      </c>
      <c r="M58" s="28">
        <f>SUM(M39:M57)</f>
        <v>1804.33</v>
      </c>
    </row>
    <row r="59" spans="1:6" ht="12.75">
      <c r="A59" s="13"/>
      <c r="B59" s="39">
        <v>42248</v>
      </c>
      <c r="C59" s="40">
        <v>47801</v>
      </c>
      <c r="D59" s="43">
        <f>F20</f>
        <v>42595.08</v>
      </c>
      <c r="E59" s="43">
        <f>F57</f>
        <v>34417.900935024125</v>
      </c>
      <c r="F59" s="44">
        <f>C59+D59-E59</f>
        <v>55978.17906497588</v>
      </c>
    </row>
    <row r="61" ht="12.75">
      <c r="A61" t="s">
        <v>87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2015-01-29T11:08:44Z</cp:lastPrinted>
  <dcterms:created xsi:type="dcterms:W3CDTF">2008-08-18T07:30:19Z</dcterms:created>
  <dcterms:modified xsi:type="dcterms:W3CDTF">2015-11-27T10:53:51Z</dcterms:modified>
  <cp:category/>
  <cp:version/>
  <cp:contentType/>
  <cp:contentStatus/>
</cp:coreProperties>
</file>