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<sst xmlns="http://schemas.openxmlformats.org/spreadsheetml/2006/main" count="125" uniqueCount="101">
  <si>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</si>
  <si>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</si>
  <si>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</si>
  <si>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</si>
  <si>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</si>
  <si>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</si>
  <si>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</si>
  <si>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</si>
  <si>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</si>
  <si>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</si>
  <si>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</si>
  <si>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</si>
  <si>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</si>
  <si>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</si>
  <si>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</si>
  <si>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</si>
  <si>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</si>
  <si>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</si>
  <si>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</si>
  <si>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</si>
  <si>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</si>
  <si>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</si>
  <si>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</si>
  <si>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</si>
  <si>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</si>
  <si>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</si>
  <si>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</si>
  <si>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</si>
  <si>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</si>
  <si>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</si>
  <si>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</si>
  <si>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</si>
  <si>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</si>
  <si>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</si>
  <si>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</si>
  <si>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</si>
  <si>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</si>
  <si>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</si>
  <si>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</si>
  <si>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</si>
  <si>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</si>
  <si>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</si>
  <si>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</si>
  <si>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</si>
  <si>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</si>
  <si>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</si>
  <si>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</si>
  <si>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</si>
  <si>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</si>
  <si>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</si>
  <si>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</si>
  <si>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</si>
  <si>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</si>
  <si>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</si>
  <si>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</si>
  <si>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</si>
  <si>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</si>
  <si>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</si>
  <si>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</si>
  <si>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</si>
  <si>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</si>
  <si>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</si>
  <si>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</si>
  <si>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</si>
  <si>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</si>
  <si>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</si>
  <si>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</si>
  <si>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</si>
  <si>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</si>
  <si>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</si>
  <si>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</si>
  <si>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</si>
  <si>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</si>
  <si>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</si>
  <si>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</si>
  <si>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</si>
  <si>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</si>
  <si>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</si>
  <si>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</si>
  <si>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</si>
  <si>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</si>
  <si>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</si>
  <si>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</si>
  <si>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</si>
  <si>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</si>
  <si>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</si>
  <si>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</si>
  <si>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</si>
  <si>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 xml:space="preserve">            Старший по дому _________________________________</t>
  </si>
  <si>
    <t>3.   Материал</t>
  </si>
  <si>
    <t>2015 г.</t>
  </si>
  <si>
    <t>и канализации в техподполье мног-х жилых зданий</t>
  </si>
  <si>
    <t>г</t>
  </si>
  <si>
    <t>электрощитовые</t>
  </si>
  <si>
    <t>ост.на 01.09</t>
  </si>
  <si>
    <t>август</t>
  </si>
  <si>
    <t xml:space="preserve">                    за  август   2015 г.</t>
  </si>
  <si>
    <t>прочистка канализации п-д2</t>
  </si>
  <si>
    <t>завоз песка в песочницу, разгрузка</t>
  </si>
  <si>
    <t>песок</t>
  </si>
  <si>
    <t>1,4м3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</si>
</sst>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40" sqref="K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1.9</v>
      </c>
      <c r="M6" s="35">
        <f>L6*114.3*1.202</f>
        <v>261.03833999999995</v>
      </c>
    </row>
    <row r="7" spans="1:13" ht="12.75">
      <c r="A7" t="s">
        <v>2</v>
      </c>
      <c r="E7">
        <v>2665.9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679.8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264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70</v>
      </c>
      <c r="J11" s="16"/>
      <c r="K11" s="18" t="s">
        <v>52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91</v>
      </c>
      <c r="L13" s="23">
        <v>2.72</v>
      </c>
      <c r="M13" s="35">
        <f t="shared" si="0"/>
        <v>373.696992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7.37</v>
      </c>
      <c r="M14" s="35">
        <f t="shared" si="0"/>
        <v>1012.5539819999999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32848.4</v>
      </c>
      <c r="J16" s="15" t="s">
        <v>55</v>
      </c>
      <c r="K16" s="26" t="s">
        <v>56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37710.78</v>
      </c>
      <c r="J17" s="15" t="s">
        <v>57</v>
      </c>
      <c r="K17" s="26" t="s">
        <v>93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1.1480248657468857</v>
      </c>
      <c r="J18" s="15" t="s">
        <v>59</v>
      </c>
      <c r="K18" s="26" t="s">
        <v>58</v>
      </c>
      <c r="L18" s="21">
        <v>1.8</v>
      </c>
      <c r="M18" s="35">
        <f t="shared" si="0"/>
        <v>247.29948</v>
      </c>
    </row>
    <row r="19" spans="1:13" ht="12.75">
      <c r="A19" t="s">
        <v>85</v>
      </c>
      <c r="F19" s="5">
        <v>1146.46</v>
      </c>
      <c r="J19" s="16" t="s">
        <v>92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38857.24</v>
      </c>
      <c r="J20" s="20"/>
      <c r="K20" s="27" t="s">
        <v>61</v>
      </c>
      <c r="L20" s="28">
        <f>SUM(L6:L19)</f>
        <v>14.290000000000001</v>
      </c>
      <c r="M20" s="34">
        <f>SUM(M6:M19)</f>
        <v>1963.283094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45">
        <v>1</v>
      </c>
      <c r="K24" s="46" t="s">
        <v>97</v>
      </c>
      <c r="L24" s="23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2312.65</v>
      </c>
      <c r="J25" s="44">
        <v>2</v>
      </c>
      <c r="K25" s="20" t="s">
        <v>98</v>
      </c>
      <c r="L25" s="35">
        <v>1.25</v>
      </c>
      <c r="M25" s="33">
        <f>L25*114.3*1.202*1.15</f>
        <v>197.49611249999998</v>
      </c>
    </row>
    <row r="26" spans="1:13" ht="12.75">
      <c r="A26" s="6" t="s">
        <v>18</v>
      </c>
      <c r="D26" s="6"/>
      <c r="E26" s="50"/>
      <c r="F26" s="51">
        <v>3360</v>
      </c>
      <c r="J26" s="44">
        <v>3</v>
      </c>
      <c r="K26" s="20"/>
      <c r="L26" s="35"/>
      <c r="M26" s="33">
        <f aca="true" t="shared" si="1" ref="M26:M34">L26*114.3*1.202*1.15</f>
        <v>0</v>
      </c>
    </row>
    <row r="27" spans="1:13" ht="12.75">
      <c r="A27" s="6" t="s">
        <v>89</v>
      </c>
      <c r="F27" s="5">
        <v>0</v>
      </c>
      <c r="J27" s="44">
        <v>4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5672.65</v>
      </c>
      <c r="J28" s="44">
        <v>5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6</v>
      </c>
      <c r="K29" s="20"/>
      <c r="L29" s="35"/>
      <c r="M29" s="33">
        <f t="shared" si="1"/>
        <v>0</v>
      </c>
    </row>
    <row r="30" spans="1:13" ht="12.75">
      <c r="A30" t="s">
        <v>81</v>
      </c>
      <c r="D30" s="5">
        <v>1.9</v>
      </c>
      <c r="E30" t="s">
        <v>17</v>
      </c>
      <c r="F30" s="11">
        <f>E7*D30</f>
        <v>5065.21</v>
      </c>
      <c r="J30" s="44">
        <v>7</v>
      </c>
      <c r="K30" s="20"/>
      <c r="L30" s="35"/>
      <c r="M30" s="33">
        <f t="shared" si="1"/>
        <v>0</v>
      </c>
    </row>
    <row r="31" spans="1:13" ht="12.75">
      <c r="A31" t="s">
        <v>87</v>
      </c>
      <c r="B31">
        <v>1246</v>
      </c>
      <c r="C31" t="s">
        <v>16</v>
      </c>
      <c r="D31" s="5">
        <v>0</v>
      </c>
      <c r="E31" t="s">
        <v>17</v>
      </c>
      <c r="F31" s="5">
        <f>B31*D31</f>
        <v>0</v>
      </c>
      <c r="J31" s="44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5065.21</v>
      </c>
      <c r="J32" s="44">
        <v>9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 s="57">
        <v>166649</v>
      </c>
      <c r="D34">
        <v>219171.6</v>
      </c>
      <c r="E34">
        <v>2665.9</v>
      </c>
      <c r="F34" s="36">
        <f>C34/D34*E34</f>
        <v>2027.0398587225718</v>
      </c>
      <c r="J34" s="44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1963.283094</v>
      </c>
      <c r="J35" s="20"/>
      <c r="K35" s="30" t="s">
        <v>61</v>
      </c>
      <c r="L35" s="34">
        <f>SUM(L24:L34)</f>
        <v>6.08</v>
      </c>
      <c r="M35" s="34">
        <f>SUM(M24:M34)</f>
        <v>960.6210911999998</v>
      </c>
    </row>
    <row r="36" spans="1:11" ht="12.75">
      <c r="A36" t="s">
        <v>24</v>
      </c>
      <c r="F36" s="11">
        <f>M35</f>
        <v>960.6210911999998</v>
      </c>
      <c r="K36" s="1" t="s">
        <v>65</v>
      </c>
    </row>
    <row r="37" spans="1:13" ht="12.75">
      <c r="A37" t="s">
        <v>77</v>
      </c>
      <c r="F37" s="5">
        <v>0</v>
      </c>
      <c r="J37" s="22" t="s">
        <v>39</v>
      </c>
      <c r="K37" s="22"/>
      <c r="L37" s="22" t="s">
        <v>66</v>
      </c>
      <c r="M37" s="22" t="s">
        <v>45</v>
      </c>
    </row>
    <row r="38" spans="1:13" ht="12.75">
      <c r="A38" t="s">
        <v>25</v>
      </c>
      <c r="F38" s="11">
        <f>M55</f>
        <v>462</v>
      </c>
      <c r="J38" s="23" t="s">
        <v>40</v>
      </c>
      <c r="K38" s="23" t="s">
        <v>41</v>
      </c>
      <c r="L38" s="23"/>
      <c r="M38" s="23" t="s">
        <v>67</v>
      </c>
    </row>
    <row r="39" spans="1:13" ht="12.75">
      <c r="A39" t="s">
        <v>26</v>
      </c>
      <c r="F39" s="5"/>
      <c r="J39" s="20">
        <v>1</v>
      </c>
      <c r="K39" s="20" t="s">
        <v>99</v>
      </c>
      <c r="L39" s="25" t="s">
        <v>100</v>
      </c>
      <c r="M39" s="25">
        <v>462</v>
      </c>
    </row>
    <row r="40" spans="1:13" ht="12.75">
      <c r="A40" t="s">
        <v>27</v>
      </c>
      <c r="F40" s="5"/>
      <c r="J40" s="20">
        <v>2</v>
      </c>
      <c r="K40" s="20"/>
      <c r="L40" s="25"/>
      <c r="M40" s="25"/>
    </row>
    <row r="41" spans="2:13" ht="12.75">
      <c r="B41">
        <v>2665.9</v>
      </c>
      <c r="C41" t="s">
        <v>16</v>
      </c>
      <c r="D41" s="11">
        <v>0.53</v>
      </c>
      <c r="E41" t="s">
        <v>17</v>
      </c>
      <c r="F41" s="11">
        <f>B41*D41</f>
        <v>1412.9270000000001</v>
      </c>
      <c r="J41" s="20">
        <v>3</v>
      </c>
      <c r="K41" s="20"/>
      <c r="L41" s="25"/>
      <c r="M41" s="25"/>
    </row>
    <row r="42" spans="1:13" ht="12.75">
      <c r="A42" s="53" t="s">
        <v>86</v>
      </c>
      <c r="B42" s="53"/>
      <c r="C42" s="53"/>
      <c r="D42" s="56"/>
      <c r="E42" s="53"/>
      <c r="F42" s="56">
        <v>0</v>
      </c>
      <c r="J42" s="20">
        <v>4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6825.871043922572</v>
      </c>
      <c r="J43" s="20">
        <v>5</v>
      </c>
      <c r="K43" s="20"/>
      <c r="L43" s="25"/>
      <c r="M43" s="25"/>
    </row>
    <row r="44" spans="1:13" ht="12.75">
      <c r="A44" s="4" t="s">
        <v>29</v>
      </c>
      <c r="F44" s="5"/>
      <c r="J44" s="20">
        <v>6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70</v>
      </c>
      <c r="D45" s="5">
        <v>0.15</v>
      </c>
      <c r="E45" t="s">
        <v>17</v>
      </c>
      <c r="F45" s="11">
        <f>B45*D45</f>
        <v>399.885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78</v>
      </c>
      <c r="F47" s="5"/>
      <c r="J47" s="20">
        <v>9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1.14</v>
      </c>
      <c r="E48" t="s">
        <v>17</v>
      </c>
      <c r="F48" s="11">
        <f>B48*D48</f>
        <v>3039.1259999999997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3439.0109999999995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2665.9</v>
      </c>
      <c r="C52" t="s">
        <v>16</v>
      </c>
      <c r="D52" s="11">
        <v>2.34</v>
      </c>
      <c r="E52" t="s">
        <v>17</v>
      </c>
      <c r="F52" s="11">
        <f>B52*D52</f>
        <v>6238.206</v>
      </c>
      <c r="J52" s="20">
        <v>14</v>
      </c>
      <c r="K52" s="20"/>
      <c r="L52" s="25"/>
      <c r="M52" s="25"/>
    </row>
    <row r="53" spans="1:13" ht="12.75">
      <c r="A53" s="4" t="s">
        <v>35</v>
      </c>
      <c r="F53" s="32">
        <f>SUM(F52)</f>
        <v>6238.206</v>
      </c>
      <c r="J53" s="20">
        <v>15</v>
      </c>
      <c r="K53" s="20"/>
      <c r="L53" s="25"/>
      <c r="M53" s="25"/>
    </row>
    <row r="54" spans="1:13" ht="12.75">
      <c r="A54" s="52" t="s">
        <v>84</v>
      </c>
      <c r="B54" s="53"/>
      <c r="C54" s="53"/>
      <c r="D54" s="54">
        <v>0</v>
      </c>
      <c r="E54" s="53"/>
      <c r="F54" s="55">
        <f>D54*E7</f>
        <v>0</v>
      </c>
      <c r="J54" s="20">
        <v>16</v>
      </c>
      <c r="K54" s="20"/>
      <c r="L54" s="25"/>
      <c r="M54" s="25"/>
    </row>
    <row r="55" spans="1:13" ht="12.75">
      <c r="A55" s="1" t="s">
        <v>36</v>
      </c>
      <c r="B55" s="1"/>
      <c r="F55" s="32">
        <f>F28+F32+F43+F49+F53+F54</f>
        <v>27240.948043922574</v>
      </c>
      <c r="J55" s="20"/>
      <c r="K55" s="20"/>
      <c r="L55" s="31" t="s">
        <v>68</v>
      </c>
      <c r="M55" s="34">
        <f>SUM(M39:M54)</f>
        <v>462</v>
      </c>
    </row>
    <row r="56" spans="1:8" ht="12.75">
      <c r="A56" s="1" t="s">
        <v>82</v>
      </c>
      <c r="B56" s="38"/>
      <c r="C56" s="38">
        <v>0.058</v>
      </c>
      <c r="D56" s="1"/>
      <c r="E56" s="1"/>
      <c r="F56" s="32">
        <f>F55*5.8%</f>
        <v>1579.9749865475092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28820.923030470083</v>
      </c>
      <c r="G57" s="7"/>
      <c r="H57" s="7"/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94</v>
      </c>
    </row>
    <row r="59" spans="1:6" ht="12.75">
      <c r="A59" s="13"/>
      <c r="B59" s="41">
        <v>42217</v>
      </c>
      <c r="C59" s="42">
        <v>193370</v>
      </c>
      <c r="D59" s="47">
        <f>F20</f>
        <v>38857.24</v>
      </c>
      <c r="E59" s="47">
        <f>F57</f>
        <v>28820.923030470083</v>
      </c>
      <c r="F59" s="48">
        <f>C59+D59-E59</f>
        <v>203406.3169695299</v>
      </c>
    </row>
    <row r="60" spans="1:6" ht="12.75">
      <c r="A60" s="49"/>
      <c r="B60" s="49"/>
      <c r="C60" s="49"/>
      <c r="D60" s="49"/>
      <c r="E60" s="49"/>
      <c r="F60" s="49"/>
    </row>
    <row r="62" ht="12.75">
      <c r="A62" t="s">
        <v>88</v>
      </c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2014-06-17T10:05:56Z</cp:lastPrinted>
  <dcterms:created xsi:type="dcterms:W3CDTF">2008-08-18T07:30:19Z</dcterms:created>
  <dcterms:modified xsi:type="dcterms:W3CDTF">2015-10-29T11:49:04Z</dcterms:modified>
  <cp:category/>
  <cp:version/>
  <cp:contentType/>
  <cp:contentStatus/>
</cp:coreProperties>
</file>