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<sst xmlns="http://schemas.openxmlformats.org/spreadsheetml/2006/main" count="125" uniqueCount="101">
  <si>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</si>
  <si>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</si>
  <si>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</si>
  <si>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</si>
  <si>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</si>
  <si>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</si>
  <si>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</si>
  <si>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</si>
  <si>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</si>
  <si>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</si>
  <si>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</si>
  <si>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</si>
  <si>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</si>
  <si>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</si>
  <si>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</si>
  <si>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</si>
  <si>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</si>
  <si>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</si>
  <si>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</si>
  <si>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</si>
  <si>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</si>
  <si>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</si>
  <si>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</si>
  <si>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</si>
  <si>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</si>
  <si>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</si>
  <si>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</si>
  <si>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</si>
  <si>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</si>
  <si>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</si>
  <si>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</si>
  <si>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</si>
  <si>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</si>
  <si>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</si>
  <si>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</si>
  <si>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</si>
  <si>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</si>
  <si>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</si>
  <si>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</si>
  <si>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</si>
  <si>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</si>
  <si>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</si>
  <si>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</si>
  <si>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</si>
  <si>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</si>
  <si>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</si>
  <si>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</si>
  <si>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</si>
  <si>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</si>
  <si>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</si>
  <si>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</si>
  <si>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</si>
  <si>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</si>
  <si>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</si>
  <si>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</si>
  <si>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</si>
  <si>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</si>
  <si>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</si>
  <si>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</si>
  <si>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</si>
  <si>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</si>
  <si>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</si>
  <si>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</si>
  <si>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</si>
  <si>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</si>
  <si>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</si>
  <si>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</si>
  <si>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</si>
  <si>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</si>
  <si>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</si>
  <si>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</si>
  <si>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</si>
  <si>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</si>
  <si>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</si>
  <si>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</si>
  <si>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</si>
  <si>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</si>
  <si>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</si>
  <si>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</si>
  <si>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</si>
  <si>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</si>
  <si>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</si>
  <si>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</si>
  <si>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</si>
  <si>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</si>
  <si>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</si>
  <si>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(интер-телеком, ростелеком)</t>
  </si>
  <si>
    <t>2) Дератизация</t>
  </si>
  <si>
    <t xml:space="preserve">           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</si>
  <si>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</si>
  <si>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</si>
  <si>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</si>
  <si>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</si>
  <si>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</si>
  <si>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01.10</t>
  </si>
  <si>
    <t>сентябрь</t>
  </si>
  <si>
    <t xml:space="preserve">                    за   сентябрь   2015 г.</t>
  </si>
  <si>
    <t xml:space="preserve">прочистка канализации </t>
  </si>
  <si>
    <t>смена ламп (4шт) л/кл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</si>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</sst>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2042.8</v>
      </c>
      <c r="F7" t="s">
        <v>70</v>
      </c>
      <c r="J7" s="14">
        <v>2</v>
      </c>
      <c r="K7" s="14" t="s">
        <v>47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640</v>
      </c>
      <c r="F8" t="s">
        <v>70</v>
      </c>
      <c r="J8" s="15"/>
      <c r="K8" s="15" t="s">
        <v>48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9">
        <f t="shared" si="0"/>
        <v>0</v>
      </c>
    </row>
    <row r="10" spans="1:13" ht="12.75">
      <c r="A10" t="s">
        <v>5</v>
      </c>
      <c r="E10">
        <v>220</v>
      </c>
      <c r="F10" t="s">
        <v>70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2354</v>
      </c>
      <c r="F11" t="s">
        <v>70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136</v>
      </c>
      <c r="F12" t="s">
        <v>70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>
        <v>0.43</v>
      </c>
      <c r="M13" s="49">
        <f t="shared" si="0"/>
        <v>59.077098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26099.37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23231.99</v>
      </c>
      <c r="J17" s="15" t="s">
        <v>57</v>
      </c>
      <c r="K17" s="26" t="s">
        <v>92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0.8901360454294491</v>
      </c>
      <c r="J18" s="15" t="s">
        <v>59</v>
      </c>
      <c r="K18" s="26" t="s">
        <v>58</v>
      </c>
      <c r="L18" s="21">
        <v>1.08</v>
      </c>
      <c r="M18" s="49">
        <f t="shared" si="0"/>
        <v>148.379688</v>
      </c>
    </row>
    <row r="19" spans="1:13" ht="12.75">
      <c r="A19" t="s">
        <v>86</v>
      </c>
      <c r="F19" s="11">
        <v>600</v>
      </c>
      <c r="J19" s="16" t="s">
        <v>91</v>
      </c>
      <c r="K19" s="18" t="s">
        <v>60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23831.99</v>
      </c>
      <c r="J20" s="20"/>
      <c r="K20" s="27" t="s">
        <v>61</v>
      </c>
      <c r="L20" s="28">
        <f>SUM(L6:L19)</f>
        <v>2.01</v>
      </c>
      <c r="M20" s="34">
        <f>SUM(M6:M19)</f>
        <v>276.15108599999996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 aca="true" t="shared" si="1" ref="M24:M29">L24*114.3*1.202*1.15</f>
        <v>763.1249786999998</v>
      </c>
    </row>
    <row r="25" spans="1:13" ht="12.75">
      <c r="A25" t="s">
        <v>15</v>
      </c>
      <c r="D25" t="s">
        <v>79</v>
      </c>
      <c r="F25" s="11">
        <v>2012.14</v>
      </c>
      <c r="J25" s="20">
        <v>2</v>
      </c>
      <c r="K25" s="20" t="s">
        <v>98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F26" s="5">
        <v>1154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3166.1400000000003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3350.1919999999996</v>
      </c>
      <c r="J30" s="20">
        <v>8</v>
      </c>
      <c r="K30" s="20"/>
      <c r="L30" s="25"/>
      <c r="M30" s="33">
        <f>L30*114.3*1.202*1.15</f>
        <v>0</v>
      </c>
    </row>
    <row r="31" spans="1:13" ht="12.75">
      <c r="A31" t="s">
        <v>87</v>
      </c>
      <c r="B31">
        <v>640</v>
      </c>
      <c r="C31" t="s">
        <v>16</v>
      </c>
      <c r="D31" s="5">
        <v>0.4</v>
      </c>
      <c r="E31" t="s">
        <v>17</v>
      </c>
      <c r="F31" s="5">
        <f>B31*D31</f>
        <v>256</v>
      </c>
      <c r="J31" s="20">
        <v>9</v>
      </c>
      <c r="K31" s="20"/>
      <c r="L31" s="25"/>
      <c r="M31" s="33">
        <f>L31*114.3*1.202*1.15</f>
        <v>0</v>
      </c>
    </row>
    <row r="32" spans="1:13" ht="12.75">
      <c r="A32" s="4" t="s">
        <v>20</v>
      </c>
      <c r="B32" s="10"/>
      <c r="C32" s="10"/>
      <c r="F32" s="32">
        <f>SUM(F30:F31)</f>
        <v>3606.1919999999996</v>
      </c>
      <c r="J32" s="20">
        <v>10</v>
      </c>
      <c r="K32" s="20"/>
      <c r="L32" s="25"/>
      <c r="M32" s="33">
        <f>L32*114.3*1.202*1.15</f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>L33*114.3*1.202*1.15</f>
        <v>0</v>
      </c>
    </row>
    <row r="34" spans="1:13" ht="12.75">
      <c r="A34" t="s">
        <v>22</v>
      </c>
      <c r="C34" s="53">
        <v>161849</v>
      </c>
      <c r="D34">
        <v>219171.6</v>
      </c>
      <c r="E34">
        <v>2042.8</v>
      </c>
      <c r="F34" s="35">
        <f>C34/D34*E34</f>
        <v>1508.5218030073238</v>
      </c>
      <c r="J34" s="20">
        <v>12</v>
      </c>
      <c r="K34" s="20"/>
      <c r="L34" s="25"/>
      <c r="M34" s="33">
        <f>L34*114.3*1.202*1.15</f>
        <v>0</v>
      </c>
    </row>
    <row r="35" spans="1:13" ht="12.75">
      <c r="A35" t="s">
        <v>23</v>
      </c>
      <c r="F35" s="35">
        <f>M20</f>
        <v>276.15108599999996</v>
      </c>
      <c r="J35" s="20"/>
      <c r="K35" s="30" t="s">
        <v>61</v>
      </c>
      <c r="L35" s="28">
        <f>SUM(L24:L34)</f>
        <v>5.11</v>
      </c>
      <c r="M35" s="34">
        <f>SUM(M24:M34)</f>
        <v>807.3641078999998</v>
      </c>
    </row>
    <row r="36" spans="1:11" ht="12.75">
      <c r="A36" t="s">
        <v>24</v>
      </c>
      <c r="F36" s="11">
        <f>M35</f>
        <v>807.3641078999998</v>
      </c>
      <c r="K36" s="1" t="s">
        <v>65</v>
      </c>
    </row>
    <row r="37" spans="1:13" ht="12.75">
      <c r="A37" t="s">
        <v>78</v>
      </c>
      <c r="F37" s="5">
        <v>1442.4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M53</f>
        <v>58.04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J39" s="20">
        <v>1</v>
      </c>
      <c r="K39" s="20" t="s">
        <v>99</v>
      </c>
      <c r="L39" s="25" t="s">
        <v>100</v>
      </c>
      <c r="M39" s="25">
        <v>58.04</v>
      </c>
    </row>
    <row r="40" spans="1:13" ht="12.75">
      <c r="A40" t="s">
        <v>27</v>
      </c>
      <c r="J40" s="20">
        <v>2</v>
      </c>
      <c r="K40" s="20"/>
      <c r="L40" s="25"/>
      <c r="M40" s="25"/>
    </row>
    <row r="41" spans="1:13" ht="12.75">
      <c r="A41" s="45"/>
      <c r="B41" s="45">
        <v>2042.8</v>
      </c>
      <c r="C41" s="45" t="s">
        <v>16</v>
      </c>
      <c r="D41" s="46">
        <v>0.55</v>
      </c>
      <c r="E41" s="45" t="s">
        <v>17</v>
      </c>
      <c r="F41" s="46">
        <f>B41*D41</f>
        <v>1123.54</v>
      </c>
      <c r="J41" s="20">
        <v>3</v>
      </c>
      <c r="K41" s="20"/>
      <c r="L41" s="25"/>
      <c r="M41" s="25"/>
    </row>
    <row r="42" spans="1:13" ht="12.75">
      <c r="A42" s="26" t="s">
        <v>82</v>
      </c>
      <c r="B42" s="26"/>
      <c r="C42" s="26"/>
      <c r="D42" s="47"/>
      <c r="E42" s="26"/>
      <c r="F42" s="47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5216.016996907323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48"/>
      <c r="L44" s="25"/>
      <c r="M44" s="25"/>
    </row>
    <row r="45" spans="1:13" ht="12.75">
      <c r="A45" t="s">
        <v>30</v>
      </c>
      <c r="B45">
        <v>2042.8</v>
      </c>
      <c r="C45" t="s">
        <v>70</v>
      </c>
      <c r="D45" s="5">
        <v>0.18</v>
      </c>
      <c r="E45" t="s">
        <v>17</v>
      </c>
      <c r="F45" s="11">
        <f>B45*D45</f>
        <v>367.70399999999995</v>
      </c>
      <c r="J45" s="20">
        <v>7</v>
      </c>
      <c r="K45" s="20"/>
      <c r="L45" s="25"/>
      <c r="M45" s="25"/>
    </row>
    <row r="46" spans="1:13" ht="12.75">
      <c r="A46" t="s">
        <v>31</v>
      </c>
      <c r="J46" s="20">
        <v>8</v>
      </c>
      <c r="K46" s="20"/>
      <c r="L46" s="25"/>
      <c r="M46" s="25"/>
    </row>
    <row r="47" spans="1:13" ht="12.75">
      <c r="A47" s="7" t="s">
        <v>77</v>
      </c>
      <c r="J47" s="20">
        <v>9</v>
      </c>
      <c r="K47" s="20"/>
      <c r="L47" s="25"/>
      <c r="M47" s="25"/>
    </row>
    <row r="48" spans="2:13" ht="12.75">
      <c r="B48">
        <v>2042.8</v>
      </c>
      <c r="C48" t="s">
        <v>16</v>
      </c>
      <c r="D48" s="11">
        <v>0.84</v>
      </c>
      <c r="E48" t="s">
        <v>17</v>
      </c>
      <c r="F48" s="11">
        <f>B48*D48</f>
        <v>1715.952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2083.656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2042.8</v>
      </c>
      <c r="C52" t="s">
        <v>16</v>
      </c>
      <c r="D52" s="11">
        <v>1.86</v>
      </c>
      <c r="E52" t="s">
        <v>17</v>
      </c>
      <c r="F52" s="11">
        <f>B52*D52</f>
        <v>3799.608</v>
      </c>
      <c r="J52" s="20">
        <v>14</v>
      </c>
      <c r="K52" s="20"/>
      <c r="L52" s="25"/>
      <c r="M52" s="25"/>
    </row>
    <row r="53" spans="1:13" ht="12.75">
      <c r="A53" s="4" t="s">
        <v>35</v>
      </c>
      <c r="F53" s="8">
        <f>SUM(F52)</f>
        <v>3799.608</v>
      </c>
      <c r="J53" s="20"/>
      <c r="K53" s="20"/>
      <c r="L53" s="31" t="s">
        <v>68</v>
      </c>
      <c r="M53" s="34">
        <f>SUM(M39:M52)</f>
        <v>58.04</v>
      </c>
    </row>
    <row r="54" spans="1:6" ht="12.75">
      <c r="A54" s="50" t="s">
        <v>85</v>
      </c>
      <c r="B54" s="45"/>
      <c r="C54" s="45"/>
      <c r="D54" s="51">
        <v>0</v>
      </c>
      <c r="E54" s="45"/>
      <c r="F54" s="52">
        <f>D54*E7</f>
        <v>0</v>
      </c>
    </row>
    <row r="55" spans="1:6" ht="12.75">
      <c r="A55" s="1" t="s">
        <v>36</v>
      </c>
      <c r="B55" s="1"/>
      <c r="F55" s="32">
        <f>F28+F32+F43+F49+F53+F54</f>
        <v>17871.612996907323</v>
      </c>
    </row>
    <row r="56" spans="1:8" ht="12.75">
      <c r="A56" s="1" t="s">
        <v>83</v>
      </c>
      <c r="B56" s="36"/>
      <c r="C56" s="36">
        <v>0.058</v>
      </c>
      <c r="D56" s="1"/>
      <c r="E56" s="1"/>
      <c r="F56" s="32">
        <f>F55*5.8%</f>
        <v>1036.5535538206248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18908.166550727947</v>
      </c>
      <c r="G57" s="7"/>
      <c r="H57" s="7"/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42248</v>
      </c>
      <c r="C59" s="41">
        <v>-251063</v>
      </c>
      <c r="D59" s="43">
        <f>F20</f>
        <v>23831.99</v>
      </c>
      <c r="E59" s="43">
        <f>F57</f>
        <v>18908.166550727947</v>
      </c>
      <c r="F59" s="44">
        <f>C59+D59-E59</f>
        <v>-246139.17655072795</v>
      </c>
    </row>
    <row r="62" ht="12.75">
      <c r="A62" t="s">
        <v>88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2014-02-24T07:48:26Z</cp:lastPrinted>
  <dcterms:created xsi:type="dcterms:W3CDTF">2008-08-18T07:30:19Z</dcterms:created>
  <dcterms:modified xsi:type="dcterms:W3CDTF">2015-11-26T10:42:12Z</dcterms:modified>
  <cp:category/>
  <cp:version/>
  <cp:contentType/>
  <cp:contentStatus/>
</cp:coreProperties>
</file>