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<sst xmlns="http://schemas.openxmlformats.org/spreadsheetml/2006/main" count="132" uniqueCount="107">
  <si>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</si>
  <si>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</si>
  <si>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</si>
  <si>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</si>
  <si>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</si>
  <si>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</si>
  <si>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</si>
  <si>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</si>
  <si>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</si>
  <si>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</si>
  <si>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</si>
  <si>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</si>
  <si>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</si>
  <si>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</si>
  <si>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</si>
  <si>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</si>
  <si>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</si>
  <si>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</si>
  <si>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</si>
  <si>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</si>
  <si>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</si>
  <si>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</si>
  <si>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</si>
  <si>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</si>
  <si>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</si>
  <si>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</si>
  <si>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</si>
  <si>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</si>
  <si>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</si>
  <si>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</si>
  <si>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</si>
  <si>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</si>
  <si>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</si>
  <si>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</si>
  <si>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</si>
  <si>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</si>
  <si>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</si>
  <si>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</si>
  <si>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</si>
  <si>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</si>
  <si>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</si>
  <si>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</si>
  <si>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</si>
  <si>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</si>
  <si>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</si>
  <si>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</si>
  <si>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</si>
  <si>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</si>
  <si>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</si>
  <si>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</si>
  <si>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</si>
  <si>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</si>
  <si>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</si>
  <si>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</si>
  <si>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</si>
  <si>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</si>
  <si>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</si>
  <si>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</si>
  <si>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</si>
  <si>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</si>
  <si>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</si>
  <si>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</si>
  <si>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</si>
  <si>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</si>
  <si>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</si>
  <si>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</si>
  <si>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</si>
  <si>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</si>
  <si>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</si>
  <si>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</si>
  <si>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</si>
  <si>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</si>
  <si>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</si>
  <si>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</si>
  <si>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</si>
  <si>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</si>
  <si>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</si>
  <si>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</si>
  <si>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</si>
  <si>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</si>
  <si>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 xml:space="preserve"> 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</si>
  <si>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</si>
  <si>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</si>
  <si>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</si>
  <si>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</si>
  <si>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</si>
  <si>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</si>
  <si>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</si>
  <si>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</si>
  <si>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</si>
  <si>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</si>
  <si>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</si>
  <si>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</si>
  <si>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0,3 ставки</t>
  </si>
  <si>
    <t>ост.на 01.07</t>
  </si>
  <si>
    <t>июнь</t>
  </si>
  <si>
    <t xml:space="preserve">                    за   июнь  2015 г.</t>
  </si>
  <si>
    <t xml:space="preserve">прочистка канализации </t>
  </si>
  <si>
    <t>установка решеток на слух.окна (договор)</t>
  </si>
  <si>
    <t>сетка</t>
  </si>
  <si>
    <t>3м2</t>
  </si>
  <si>
    <t>саморезы</t>
  </si>
  <si>
    <t>40шт</t>
  </si>
  <si>
    <t>дюпель</t>
  </si>
  <si>
    <t>смена ламп (6шт)</t>
  </si>
  <si>
    <t>лампа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</si>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</sst>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M45" sqref="M4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84</v>
      </c>
      <c r="L6" s="25"/>
      <c r="M6" s="35">
        <f>L6*114.3*1.202</f>
        <v>0</v>
      </c>
    </row>
    <row r="7" spans="1:13" ht="12.75">
      <c r="A7" t="s">
        <v>2</v>
      </c>
      <c r="E7">
        <v>3465.6</v>
      </c>
      <c r="F7" t="s">
        <v>70</v>
      </c>
      <c r="J7" s="14">
        <v>2</v>
      </c>
      <c r="K7" s="14" t="s">
        <v>47</v>
      </c>
      <c r="L7" s="14"/>
      <c r="M7" s="35">
        <f aca="true" t="shared" si="0" ref="M7:M19">L7*114.3*1.202</f>
        <v>0</v>
      </c>
    </row>
    <row r="8" spans="1:13" ht="12.75">
      <c r="A8" t="s">
        <v>3</v>
      </c>
      <c r="E8">
        <v>929</v>
      </c>
      <c r="F8" t="s">
        <v>70</v>
      </c>
      <c r="J8" s="15"/>
      <c r="K8" s="15" t="s">
        <v>48</v>
      </c>
      <c r="L8" s="21"/>
      <c r="M8" s="3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35">
        <f t="shared" si="0"/>
        <v>0</v>
      </c>
    </row>
    <row r="10" spans="1:13" ht="12.75">
      <c r="A10" t="s">
        <v>5</v>
      </c>
      <c r="E10">
        <v>1029.5</v>
      </c>
      <c r="F10" t="s">
        <v>70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1375.7</v>
      </c>
      <c r="F11" t="s">
        <v>70</v>
      </c>
      <c r="J11" s="16"/>
      <c r="K11" s="18" t="s">
        <v>52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500</v>
      </c>
      <c r="F12" t="s">
        <v>70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89</v>
      </c>
      <c r="L13" s="23">
        <v>3.72</v>
      </c>
      <c r="M13" s="35">
        <f t="shared" si="0"/>
        <v>511.085592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54</v>
      </c>
      <c r="L15" s="22"/>
      <c r="M15" s="35">
        <f t="shared" si="0"/>
        <v>0</v>
      </c>
    </row>
    <row r="16" spans="1:13" ht="12.75">
      <c r="A16" s="2" t="s">
        <v>9</v>
      </c>
      <c r="F16" s="11">
        <v>40600.87</v>
      </c>
      <c r="J16" s="15" t="s">
        <v>55</v>
      </c>
      <c r="K16" s="26" t="s">
        <v>56</v>
      </c>
      <c r="L16" s="21"/>
      <c r="M16" s="35">
        <f t="shared" si="0"/>
        <v>0</v>
      </c>
    </row>
    <row r="17" spans="1:13" ht="12.75">
      <c r="A17" t="s">
        <v>10</v>
      </c>
      <c r="F17" s="5">
        <v>36793.98</v>
      </c>
      <c r="J17" s="15" t="s">
        <v>57</v>
      </c>
      <c r="K17" s="26" t="s">
        <v>91</v>
      </c>
      <c r="L17" s="21">
        <v>0</v>
      </c>
      <c r="M17" s="35">
        <f t="shared" si="0"/>
        <v>0</v>
      </c>
    </row>
    <row r="18" spans="2:13" ht="12.75">
      <c r="B18" t="s">
        <v>11</v>
      </c>
      <c r="F18" s="9">
        <f>F17/F16</f>
        <v>0.906236245676509</v>
      </c>
      <c r="J18" s="15" t="s">
        <v>59</v>
      </c>
      <c r="K18" s="26" t="s">
        <v>58</v>
      </c>
      <c r="L18" s="21">
        <v>2.25</v>
      </c>
      <c r="M18" s="35">
        <f t="shared" si="0"/>
        <v>309.12435</v>
      </c>
    </row>
    <row r="19" spans="1:13" ht="12.75">
      <c r="A19" t="s">
        <v>86</v>
      </c>
      <c r="F19" s="5">
        <v>1146.46</v>
      </c>
      <c r="J19" s="16" t="s">
        <v>90</v>
      </c>
      <c r="K19" s="18" t="s">
        <v>60</v>
      </c>
      <c r="L19" s="23">
        <v>0.5</v>
      </c>
      <c r="M19" s="3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37940.44</v>
      </c>
      <c r="J20" s="20"/>
      <c r="K20" s="27" t="s">
        <v>61</v>
      </c>
      <c r="L20" s="28">
        <f>SUM(L6:L19)</f>
        <v>6.470000000000001</v>
      </c>
      <c r="M20" s="34">
        <f>SUM(M6:M19)</f>
        <v>888.904242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35">
        <v>4.83</v>
      </c>
      <c r="M24" s="33">
        <f>L24*114.3*1.202*1.15</f>
        <v>763.1249786999998</v>
      </c>
    </row>
    <row r="25" spans="1:13" ht="12.75">
      <c r="A25" t="s">
        <v>15</v>
      </c>
      <c r="D25" t="s">
        <v>79</v>
      </c>
      <c r="F25" s="11">
        <v>4625.3</v>
      </c>
      <c r="J25" s="20">
        <v>2</v>
      </c>
      <c r="K25" s="20" t="s">
        <v>98</v>
      </c>
      <c r="L25" s="35"/>
      <c r="M25" s="33">
        <v>4000</v>
      </c>
    </row>
    <row r="26" spans="1:13" ht="12.75">
      <c r="A26" s="6" t="s">
        <v>18</v>
      </c>
      <c r="D26" t="s">
        <v>93</v>
      </c>
      <c r="F26" s="5">
        <v>3120</v>
      </c>
      <c r="J26" s="20">
        <v>3</v>
      </c>
      <c r="K26" s="49" t="s">
        <v>104</v>
      </c>
      <c r="L26" s="50">
        <v>0.42</v>
      </c>
      <c r="M26" s="33">
        <f aca="true" t="shared" si="1" ref="M26:M37">L26*114.3*1.202*1.15</f>
        <v>66.3586938</v>
      </c>
    </row>
    <row r="27" spans="1:13" ht="12.75">
      <c r="A27" s="6" t="s">
        <v>92</v>
      </c>
      <c r="F27" s="5">
        <v>0</v>
      </c>
      <c r="J27" s="20">
        <v>4</v>
      </c>
      <c r="K27" s="49"/>
      <c r="L27" s="35"/>
      <c r="M27" s="33">
        <f t="shared" si="1"/>
        <v>0</v>
      </c>
    </row>
    <row r="28" spans="1:13" ht="12.75">
      <c r="A28" s="4" t="s">
        <v>37</v>
      </c>
      <c r="F28" s="32">
        <f>F25+F26+F27</f>
        <v>7745.3</v>
      </c>
      <c r="J28" s="20">
        <v>5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35"/>
      <c r="M29" s="33">
        <f t="shared" si="1"/>
        <v>0</v>
      </c>
    </row>
    <row r="30" spans="1:13" ht="12.75">
      <c r="A30" t="s">
        <v>81</v>
      </c>
      <c r="D30" s="5">
        <v>0.86</v>
      </c>
      <c r="E30" t="s">
        <v>17</v>
      </c>
      <c r="F30" s="11">
        <f>E7*D30</f>
        <v>2980.4159999999997</v>
      </c>
      <c r="J30" s="20">
        <v>7</v>
      </c>
      <c r="K30" s="20"/>
      <c r="L30" s="35"/>
      <c r="M30" s="33">
        <f t="shared" si="1"/>
        <v>0</v>
      </c>
    </row>
    <row r="31" spans="1:13" ht="12.75">
      <c r="A31" t="s">
        <v>87</v>
      </c>
      <c r="B31">
        <v>1287</v>
      </c>
      <c r="C31" t="s">
        <v>16</v>
      </c>
      <c r="D31" s="5">
        <v>0.4</v>
      </c>
      <c r="E31" t="s">
        <v>17</v>
      </c>
      <c r="F31" s="11">
        <f>B31*D31</f>
        <v>514.8000000000001</v>
      </c>
      <c r="J31" s="20">
        <v>8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3495.216</v>
      </c>
      <c r="J32" s="20">
        <v>9</v>
      </c>
      <c r="K32" s="49"/>
      <c r="L32" s="50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35"/>
      <c r="M33" s="33">
        <f t="shared" si="1"/>
        <v>0</v>
      </c>
    </row>
    <row r="34" spans="1:13" ht="12.75">
      <c r="A34" t="s">
        <v>22</v>
      </c>
      <c r="C34">
        <v>0</v>
      </c>
      <c r="D34">
        <v>219171.6</v>
      </c>
      <c r="E34">
        <v>3465.6</v>
      </c>
      <c r="F34" s="36">
        <f>C34/D34*E34</f>
        <v>0</v>
      </c>
      <c r="J34" s="20">
        <v>11</v>
      </c>
      <c r="K34" s="20"/>
      <c r="L34" s="35"/>
      <c r="M34" s="33">
        <f t="shared" si="1"/>
        <v>0</v>
      </c>
    </row>
    <row r="35" spans="1:13" ht="12.75">
      <c r="A35" t="s">
        <v>23</v>
      </c>
      <c r="F35" s="36">
        <f>M20</f>
        <v>888.904242</v>
      </c>
      <c r="J35" s="20">
        <v>12</v>
      </c>
      <c r="K35" s="20"/>
      <c r="L35" s="35"/>
      <c r="M35" s="33">
        <f t="shared" si="1"/>
        <v>0</v>
      </c>
    </row>
    <row r="36" spans="1:13" ht="12.75">
      <c r="A36" t="s">
        <v>24</v>
      </c>
      <c r="F36" s="11">
        <f>M38</f>
        <v>4829.4836725</v>
      </c>
      <c r="J36" s="20">
        <v>13</v>
      </c>
      <c r="K36" s="20"/>
      <c r="L36" s="35"/>
      <c r="M36" s="33">
        <f t="shared" si="1"/>
        <v>0</v>
      </c>
    </row>
    <row r="37" spans="1:13" ht="12.75">
      <c r="A37" t="s">
        <v>77</v>
      </c>
      <c r="F37" s="5">
        <v>0</v>
      </c>
      <c r="J37" s="20">
        <v>14</v>
      </c>
      <c r="K37" s="20"/>
      <c r="L37" s="35"/>
      <c r="M37" s="33">
        <f t="shared" si="1"/>
        <v>0</v>
      </c>
    </row>
    <row r="38" spans="1:13" ht="12.75">
      <c r="A38" t="s">
        <v>25</v>
      </c>
      <c r="F38" s="11">
        <f>M57</f>
        <v>647.11</v>
      </c>
      <c r="J38" s="20"/>
      <c r="K38" s="30" t="s">
        <v>61</v>
      </c>
      <c r="L38" s="34">
        <f>SUM(L24:L37)</f>
        <v>5.25</v>
      </c>
      <c r="M38" s="34">
        <f>SUM(M24:M37)</f>
        <v>4829.4836725</v>
      </c>
    </row>
    <row r="39" spans="1:11" ht="12.75">
      <c r="A39" t="s">
        <v>26</v>
      </c>
      <c r="F39" s="5"/>
      <c r="K39" s="1" t="s">
        <v>65</v>
      </c>
    </row>
    <row r="40" spans="1:13" ht="12.75">
      <c r="A40" t="s">
        <v>27</v>
      </c>
      <c r="F40" s="5"/>
      <c r="J40" s="22" t="s">
        <v>39</v>
      </c>
      <c r="K40" s="22"/>
      <c r="L40" s="22" t="s">
        <v>66</v>
      </c>
      <c r="M40" s="22" t="s">
        <v>45</v>
      </c>
    </row>
    <row r="41" spans="2:13" ht="12.75">
      <c r="B41">
        <v>3465.6</v>
      </c>
      <c r="C41" t="s">
        <v>16</v>
      </c>
      <c r="D41" s="11">
        <v>0.44</v>
      </c>
      <c r="E41" t="s">
        <v>17</v>
      </c>
      <c r="F41" s="11">
        <f>B41*D41</f>
        <v>1524.864</v>
      </c>
      <c r="J41" s="23" t="s">
        <v>40</v>
      </c>
      <c r="K41" s="23" t="s">
        <v>41</v>
      </c>
      <c r="L41" s="23"/>
      <c r="M41" s="23" t="s">
        <v>67</v>
      </c>
    </row>
    <row r="42" spans="1:13" ht="12.75">
      <c r="A42" s="47" t="s">
        <v>82</v>
      </c>
      <c r="B42" s="47"/>
      <c r="C42" s="47"/>
      <c r="D42" s="48"/>
      <c r="E42" s="47"/>
      <c r="F42" s="48">
        <v>0</v>
      </c>
      <c r="J42" s="20">
        <v>1</v>
      </c>
      <c r="K42" s="20" t="s">
        <v>99</v>
      </c>
      <c r="L42" s="25" t="s">
        <v>100</v>
      </c>
      <c r="M42" s="25">
        <v>445.05</v>
      </c>
    </row>
    <row r="43" spans="1:13" ht="12.75">
      <c r="A43" s="4" t="s">
        <v>28</v>
      </c>
      <c r="B43" s="10"/>
      <c r="C43" s="10"/>
      <c r="F43" s="32">
        <f>SUM(F34:F42)</f>
        <v>7890.361914499999</v>
      </c>
      <c r="J43" s="20">
        <v>2</v>
      </c>
      <c r="K43" s="20" t="s">
        <v>101</v>
      </c>
      <c r="L43" s="25" t="s">
        <v>102</v>
      </c>
      <c r="M43" s="25">
        <v>63.2</v>
      </c>
    </row>
    <row r="44" spans="1:13" ht="12.75">
      <c r="A44" s="4" t="s">
        <v>29</v>
      </c>
      <c r="J44" s="20">
        <v>3</v>
      </c>
      <c r="K44" s="20" t="s">
        <v>103</v>
      </c>
      <c r="L44" s="25" t="s">
        <v>102</v>
      </c>
      <c r="M44" s="25">
        <v>53.6</v>
      </c>
    </row>
    <row r="45" spans="1:13" ht="12.75">
      <c r="A45" t="s">
        <v>30</v>
      </c>
      <c r="B45">
        <v>3465.6</v>
      </c>
      <c r="C45" t="s">
        <v>70</v>
      </c>
      <c r="D45" s="5">
        <v>0.18</v>
      </c>
      <c r="E45" t="s">
        <v>17</v>
      </c>
      <c r="F45" s="11">
        <f>B45*D45</f>
        <v>623.808</v>
      </c>
      <c r="J45" s="20">
        <v>4</v>
      </c>
      <c r="K45" s="20" t="s">
        <v>105</v>
      </c>
      <c r="L45" s="25" t="s">
        <v>106</v>
      </c>
      <c r="M45" s="25">
        <v>85.26</v>
      </c>
    </row>
    <row r="46" spans="1:13" ht="12.75">
      <c r="A46" t="s">
        <v>31</v>
      </c>
      <c r="J46" s="20">
        <v>5</v>
      </c>
      <c r="K46" s="20"/>
      <c r="L46" s="25"/>
      <c r="M46" s="25"/>
    </row>
    <row r="47" spans="1:13" ht="12.75">
      <c r="A47" s="7" t="s">
        <v>78</v>
      </c>
      <c r="J47" s="20">
        <v>6</v>
      </c>
      <c r="K47" s="20"/>
      <c r="L47" s="25"/>
      <c r="M47" s="25"/>
    </row>
    <row r="48" spans="2:13" ht="12.75">
      <c r="B48">
        <v>3465.6</v>
      </c>
      <c r="C48" t="s">
        <v>16</v>
      </c>
      <c r="D48" s="11">
        <v>1.06</v>
      </c>
      <c r="E48" t="s">
        <v>17</v>
      </c>
      <c r="F48" s="11">
        <f>B48*D48</f>
        <v>3673.536</v>
      </c>
      <c r="J48" s="20">
        <v>7</v>
      </c>
      <c r="K48" s="20"/>
      <c r="L48" s="25"/>
      <c r="M48" s="25"/>
    </row>
    <row r="49" spans="1:13" ht="12.75">
      <c r="A49" s="4" t="s">
        <v>32</v>
      </c>
      <c r="F49" s="32">
        <f>F45+F48</f>
        <v>4297.344</v>
      </c>
      <c r="J49" s="20">
        <v>8</v>
      </c>
      <c r="K49" s="20"/>
      <c r="L49" s="25"/>
      <c r="M49" s="25"/>
    </row>
    <row r="50" spans="1:13" ht="12.75">
      <c r="A50" s="4" t="s">
        <v>33</v>
      </c>
      <c r="J50" s="20">
        <v>9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10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1.67</v>
      </c>
      <c r="E52" t="s">
        <v>17</v>
      </c>
      <c r="F52" s="11">
        <f>B52*D52</f>
        <v>5787.552</v>
      </c>
      <c r="J52" s="20">
        <v>11</v>
      </c>
      <c r="K52" s="20"/>
      <c r="L52" s="25"/>
      <c r="M52" s="25"/>
    </row>
    <row r="53" spans="1:13" ht="12.75">
      <c r="A53" s="4" t="s">
        <v>35</v>
      </c>
      <c r="F53" s="32">
        <f>SUM(F52)</f>
        <v>5787.552</v>
      </c>
      <c r="J53" s="20">
        <v>12</v>
      </c>
      <c r="K53" s="20"/>
      <c r="L53" s="25"/>
      <c r="M53" s="25"/>
    </row>
    <row r="54" spans="1:13" ht="12.75">
      <c r="A54" s="52" t="s">
        <v>85</v>
      </c>
      <c r="B54" s="47"/>
      <c r="C54" s="47"/>
      <c r="D54" s="51">
        <v>0</v>
      </c>
      <c r="E54" s="47"/>
      <c r="F54" s="53">
        <f>D54*E7</f>
        <v>0</v>
      </c>
      <c r="J54" s="20">
        <v>13</v>
      </c>
      <c r="K54" s="20"/>
      <c r="L54" s="25"/>
      <c r="M54" s="25"/>
    </row>
    <row r="55" spans="1:13" ht="12.75">
      <c r="A55" s="1" t="s">
        <v>36</v>
      </c>
      <c r="B55" s="1"/>
      <c r="F55" s="46">
        <f>F28+F32+F43+F49+F53+F54</f>
        <v>29215.7739145</v>
      </c>
      <c r="J55" s="20">
        <v>14</v>
      </c>
      <c r="K55" s="20"/>
      <c r="L55" s="25"/>
      <c r="M55" s="25"/>
    </row>
    <row r="56" spans="1:13" ht="12.75">
      <c r="A56" s="1" t="s">
        <v>83</v>
      </c>
      <c r="B56" s="38"/>
      <c r="C56" s="38">
        <v>0.058</v>
      </c>
      <c r="D56" s="1"/>
      <c r="E56" s="1"/>
      <c r="F56" s="32">
        <f>F55*5.8%</f>
        <v>1694.514887041</v>
      </c>
      <c r="J56" s="20">
        <v>15</v>
      </c>
      <c r="K56" s="20"/>
      <c r="L56" s="25"/>
      <c r="M56" s="25"/>
    </row>
    <row r="57" spans="1:13" ht="15">
      <c r="A57" s="12" t="s">
        <v>38</v>
      </c>
      <c r="B57" s="12"/>
      <c r="C57" s="12"/>
      <c r="D57" s="12"/>
      <c r="E57" s="12"/>
      <c r="F57" s="37">
        <f>F55+F56</f>
        <v>30910.288801541003</v>
      </c>
      <c r="J57" s="20"/>
      <c r="K57" s="20"/>
      <c r="L57" s="31" t="s">
        <v>68</v>
      </c>
      <c r="M57" s="34">
        <f>SUM(M42:M56)</f>
        <v>647.11</v>
      </c>
    </row>
    <row r="58" spans="2:6" ht="12.75">
      <c r="B58" s="39" t="s">
        <v>73</v>
      </c>
      <c r="C58" s="40" t="s">
        <v>74</v>
      </c>
      <c r="D58" s="22" t="s">
        <v>75</v>
      </c>
      <c r="E58" s="22" t="s">
        <v>76</v>
      </c>
      <c r="F58" s="43" t="s">
        <v>94</v>
      </c>
    </row>
    <row r="59" spans="1:6" ht="12.75">
      <c r="A59" s="13"/>
      <c r="B59" s="41">
        <v>42156</v>
      </c>
      <c r="C59" s="42">
        <v>20328</v>
      </c>
      <c r="D59" s="44">
        <f>F20</f>
        <v>37940.44</v>
      </c>
      <c r="E59" s="44">
        <f>F57</f>
        <v>30910.288801541003</v>
      </c>
      <c r="F59" s="45">
        <f>C59+D59-E59</f>
        <v>27358.151198459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2014-02-26T08:31:57Z</cp:lastPrinted>
  <dcterms:created xsi:type="dcterms:W3CDTF">2008-08-18T07:30:19Z</dcterms:created>
  <dcterms:modified xsi:type="dcterms:W3CDTF">2015-08-24T06:59:36Z</dcterms:modified>
  <cp:category/>
  <cp:version/>
  <cp:contentType/>
  <cp:contentStatus/>
</cp:coreProperties>
</file>