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<sst xmlns="http://schemas.openxmlformats.org/spreadsheetml/2006/main" count="121" uniqueCount="97">
  <si>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</si>
  <si>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</si>
  <si>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</si>
  <si>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</si>
  <si>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</si>
  <si>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</si>
  <si>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</si>
  <si>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</si>
  <si>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</si>
  <si>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</si>
  <si>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</si>
  <si>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</si>
  <si>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</si>
  <si>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</si>
  <si>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</si>
  <si>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</si>
  <si>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</si>
  <si>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</si>
  <si>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</si>
  <si>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</si>
  <si>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</si>
  <si>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</si>
  <si>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</si>
  <si>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</si>
  <si>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</si>
  <si>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</si>
  <si>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</si>
  <si>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</si>
  <si>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</si>
  <si>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</si>
  <si>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</si>
  <si>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</si>
  <si>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</si>
  <si>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</si>
  <si>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</si>
  <si>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</si>
  <si>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</si>
  <si>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</si>
  <si>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</si>
  <si>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</si>
  <si>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</si>
  <si>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</si>
  <si>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</si>
  <si>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</si>
  <si>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</si>
  <si>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</si>
  <si>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</si>
  <si>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</si>
  <si>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</si>
  <si>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</si>
  <si>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</si>
  <si>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</si>
  <si>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</si>
  <si>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</si>
  <si>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</si>
  <si>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</si>
  <si>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</si>
  <si>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</si>
  <si>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</si>
  <si>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</si>
  <si>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</si>
  <si>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</si>
  <si>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</si>
  <si>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</si>
  <si>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</si>
  <si>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</si>
  <si>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</si>
  <si>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</si>
  <si>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</si>
  <si>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</si>
  <si>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</si>
  <si>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</si>
  <si>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</si>
  <si>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</si>
  <si>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</si>
  <si>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</si>
  <si>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</si>
  <si>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</si>
  <si>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</si>
  <si>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</si>
  <si>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</si>
  <si>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</si>
  <si>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</si>
  <si>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</si>
  <si>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</si>
  <si>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</si>
  <si>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</si>
  <si>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</si>
  <si>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</si>
  <si>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</si>
  <si>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ост.на 01.02</t>
  </si>
  <si>
    <t>январь</t>
  </si>
  <si>
    <t>2015 г.</t>
  </si>
  <si>
    <t xml:space="preserve">                    за    январь 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</si>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</sst>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91</v>
      </c>
      <c r="D3" s="8" t="s">
        <v>92</v>
      </c>
      <c r="J3" s="14" t="s">
        <v>40</v>
      </c>
      <c r="K3" s="30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6"/>
      <c r="M6" s="49">
        <f>L6*114.3*1.202</f>
        <v>0</v>
      </c>
    </row>
    <row r="7" spans="1:13" ht="12.75">
      <c r="A7" t="s">
        <v>2</v>
      </c>
      <c r="E7">
        <v>189.7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50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968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94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6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1758.52</v>
      </c>
      <c r="J16" s="15" t="s">
        <v>56</v>
      </c>
      <c r="K16" s="27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1344.15</v>
      </c>
      <c r="J17" s="15" t="s">
        <v>58</v>
      </c>
      <c r="K17" s="27" t="s">
        <v>96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0.7643643518413211</v>
      </c>
      <c r="J18" s="15" t="s">
        <v>60</v>
      </c>
      <c r="K18" s="27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95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1344.15</v>
      </c>
      <c r="J20" s="20"/>
      <c r="K20" s="28" t="s">
        <v>62</v>
      </c>
      <c r="L20" s="29">
        <f>SUM(L6:L19)</f>
        <v>0</v>
      </c>
      <c r="M20" s="35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16</v>
      </c>
      <c r="D25" t="s">
        <v>80</v>
      </c>
      <c r="F25" s="11">
        <v>578.16</v>
      </c>
      <c r="J25" s="23">
        <v>2</v>
      </c>
      <c r="K25" s="44"/>
      <c r="L25" s="23"/>
      <c r="M25" s="34">
        <f>L25*114.3*1.202*1.15</f>
        <v>0</v>
      </c>
    </row>
    <row r="26" spans="1:13" ht="12.75">
      <c r="A26" s="6" t="s">
        <v>19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4"/>
      <c r="L27" s="23"/>
      <c r="M27" s="34">
        <f>L27*114.3*1.202*1.15</f>
        <v>0</v>
      </c>
    </row>
    <row r="28" spans="1:13" ht="12.75">
      <c r="A28" s="4" t="s">
        <v>38</v>
      </c>
      <c r="F28" s="33">
        <f>F25+F26+F27</f>
        <v>578.16</v>
      </c>
      <c r="J28" s="26">
        <v>5</v>
      </c>
      <c r="K28" s="45"/>
      <c r="L28" s="26"/>
      <c r="M28" s="34">
        <f>L28*114.3*1.202*1.15</f>
        <v>0</v>
      </c>
    </row>
    <row r="29" spans="1:13" ht="12.75">
      <c r="A29" s="4" t="s">
        <v>20</v>
      </c>
      <c r="J29" s="20"/>
      <c r="K29" s="31" t="s">
        <v>62</v>
      </c>
      <c r="L29" s="29">
        <f>SUM(L28:L28)</f>
        <v>0</v>
      </c>
      <c r="M29" s="35">
        <f>SUM(M24:M28)</f>
        <v>0</v>
      </c>
    </row>
    <row r="30" spans="1:11" ht="12.75">
      <c r="A30" t="s">
        <v>82</v>
      </c>
      <c r="D30" s="5">
        <v>1.16</v>
      </c>
      <c r="E30" t="s">
        <v>18</v>
      </c>
      <c r="F30" s="11">
        <f>E7*D30</f>
        <v>220.05199999999996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3">
        <f>SUM(F30:F31)</f>
        <v>220.05199999999996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4"/>
      <c r="L33" s="23"/>
      <c r="M33" s="23"/>
    </row>
    <row r="34" spans="1:13" ht="12.75">
      <c r="A34" t="s">
        <v>23</v>
      </c>
      <c r="C34">
        <v>164592</v>
      </c>
      <c r="D34">
        <v>219171.6</v>
      </c>
      <c r="E34">
        <v>189.7</v>
      </c>
      <c r="F34" s="37">
        <f>C34/D34*E34</f>
        <v>142.45961794320067</v>
      </c>
      <c r="J34" s="23">
        <v>2</v>
      </c>
      <c r="K34" s="44"/>
      <c r="L34" s="23"/>
      <c r="M34" s="23"/>
    </row>
    <row r="35" spans="1:13" ht="12.75">
      <c r="A35" t="s">
        <v>24</v>
      </c>
      <c r="F35" s="37">
        <f>M20</f>
        <v>0</v>
      </c>
      <c r="J35" s="23">
        <v>3</v>
      </c>
      <c r="K35" s="44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4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4"/>
      <c r="L37" s="23"/>
      <c r="M37" s="23"/>
    </row>
    <row r="38" spans="1:13" ht="12.75">
      <c r="A38" t="s">
        <v>26</v>
      </c>
      <c r="F38" s="11">
        <f>M45</f>
        <v>0</v>
      </c>
      <c r="J38" s="23">
        <v>6</v>
      </c>
      <c r="K38" s="44"/>
      <c r="L38" s="23"/>
      <c r="M38" s="23"/>
    </row>
    <row r="39" spans="1:13" ht="12.75">
      <c r="A39" t="s">
        <v>27</v>
      </c>
      <c r="F39" s="5"/>
      <c r="J39" s="23">
        <v>7</v>
      </c>
      <c r="K39" s="44"/>
      <c r="L39" s="23"/>
      <c r="M39" s="23"/>
    </row>
    <row r="40" spans="1:13" ht="12.75">
      <c r="A40" t="s">
        <v>28</v>
      </c>
      <c r="F40" s="5"/>
      <c r="J40" s="23">
        <v>8</v>
      </c>
      <c r="K40" s="44"/>
      <c r="L40" s="23"/>
      <c r="M40" s="23"/>
    </row>
    <row r="41" spans="2:13" ht="12.75">
      <c r="B41">
        <v>189.7</v>
      </c>
      <c r="C41" t="s">
        <v>17</v>
      </c>
      <c r="D41" s="11">
        <v>0.4</v>
      </c>
      <c r="E41" t="s">
        <v>18</v>
      </c>
      <c r="F41" s="11">
        <f>B41*D41</f>
        <v>75.88</v>
      </c>
      <c r="J41" s="23">
        <v>9</v>
      </c>
      <c r="K41" s="44"/>
      <c r="L41" s="23"/>
      <c r="M41" s="23"/>
    </row>
    <row r="42" spans="1:13" ht="12.75">
      <c r="A42" s="46" t="s">
        <v>83</v>
      </c>
      <c r="B42" s="46"/>
      <c r="C42" s="46"/>
      <c r="D42" s="47"/>
      <c r="E42" s="46"/>
      <c r="F42" s="47">
        <v>0</v>
      </c>
      <c r="J42" s="23">
        <v>10</v>
      </c>
      <c r="K42" s="44"/>
      <c r="L42" s="23"/>
      <c r="M42" s="23"/>
    </row>
    <row r="43" spans="1:13" ht="12.75">
      <c r="A43" s="4" t="s">
        <v>29</v>
      </c>
      <c r="B43" s="10"/>
      <c r="C43" s="10"/>
      <c r="F43" s="33">
        <f>SUM(F34:F42)</f>
        <v>218.33961794320066</v>
      </c>
      <c r="J43" s="26">
        <v>11</v>
      </c>
      <c r="K43" s="45"/>
      <c r="L43" s="26"/>
      <c r="M43" s="26"/>
    </row>
    <row r="44" spans="1:13" ht="12.75">
      <c r="A44" s="4" t="s">
        <v>30</v>
      </c>
      <c r="F44" s="5"/>
      <c r="J44" s="26">
        <v>12</v>
      </c>
      <c r="K44" s="45"/>
      <c r="L44" s="26"/>
      <c r="M44" s="26"/>
    </row>
    <row r="45" spans="1:13" ht="12.75">
      <c r="A45" t="s">
        <v>31</v>
      </c>
      <c r="B45">
        <v>189.7</v>
      </c>
      <c r="C45" t="s">
        <v>70</v>
      </c>
      <c r="D45" s="5">
        <v>0.2</v>
      </c>
      <c r="E45" t="s">
        <v>18</v>
      </c>
      <c r="F45" s="11">
        <f>B45*D45</f>
        <v>37.94</v>
      </c>
      <c r="J45" s="20"/>
      <c r="K45" s="20"/>
      <c r="L45" s="32" t="s">
        <v>69</v>
      </c>
      <c r="M45" s="35">
        <f>SUM(M33:M44)</f>
        <v>0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189.7</v>
      </c>
      <c r="C48" t="s">
        <v>17</v>
      </c>
      <c r="D48" s="11">
        <v>0.8</v>
      </c>
      <c r="E48" t="s">
        <v>18</v>
      </c>
      <c r="F48" s="11">
        <f>B48*D48</f>
        <v>151.76</v>
      </c>
    </row>
    <row r="49" spans="1:6" ht="12.75">
      <c r="A49" s="4" t="s">
        <v>33</v>
      </c>
      <c r="F49" s="33">
        <f>F45+F48</f>
        <v>189.7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189.7</v>
      </c>
      <c r="C52" t="s">
        <v>17</v>
      </c>
      <c r="D52" s="11">
        <v>2.1</v>
      </c>
      <c r="E52" t="s">
        <v>18</v>
      </c>
      <c r="F52" s="11">
        <f>B52*D52</f>
        <v>398.37</v>
      </c>
    </row>
    <row r="53" spans="1:6" ht="12.75">
      <c r="A53" s="4" t="s">
        <v>36</v>
      </c>
      <c r="F53" s="33">
        <f>SUM(F52)</f>
        <v>398.37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3">
        <f>F28+F32+F43+F49+F53+F54</f>
        <v>1604.6216179432008</v>
      </c>
    </row>
    <row r="56" spans="1:6" ht="12.75">
      <c r="A56" s="1" t="s">
        <v>84</v>
      </c>
      <c r="B56" s="1"/>
      <c r="C56" s="48">
        <v>0.028</v>
      </c>
      <c r="D56" s="1"/>
      <c r="E56" s="1"/>
      <c r="F56" s="33">
        <f>F55*2.8%</f>
        <v>44.92940530240962</v>
      </c>
    </row>
    <row r="57" spans="1:6" ht="15">
      <c r="A57" s="12" t="s">
        <v>39</v>
      </c>
      <c r="B57" s="12"/>
      <c r="C57" s="12"/>
      <c r="D57" s="12"/>
      <c r="E57" s="12"/>
      <c r="F57" s="36">
        <f>F55+F56</f>
        <v>1649.5510232456104</v>
      </c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38" t="s">
        <v>90</v>
      </c>
    </row>
    <row r="59" spans="1:6" ht="12.75">
      <c r="A59" s="13"/>
      <c r="B59" s="41">
        <v>42005</v>
      </c>
      <c r="C59" s="25">
        <v>-69877</v>
      </c>
      <c r="D59" s="42">
        <f>F20</f>
        <v>1344.15</v>
      </c>
      <c r="E59" s="42">
        <f>F57</f>
        <v>1649.5510232456104</v>
      </c>
      <c r="F59" s="43">
        <f>C59+D59-E59</f>
        <v>-70182.40102324562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2011-12-19T15:59:56Z</cp:lastPrinted>
  <dcterms:created xsi:type="dcterms:W3CDTF">2008-08-18T07:30:19Z</dcterms:created>
  <dcterms:modified xsi:type="dcterms:W3CDTF">2015-03-25T09:34:11Z</dcterms:modified>
  <cp:category/>
  <cp:version/>
  <cp:contentType/>
  <cp:contentStatus/>
</cp:coreProperties>
</file>