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<sst xmlns="http://schemas.openxmlformats.org/spreadsheetml/2006/main" count="155" uniqueCount="124">
  <si>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</si>
  <si>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</si>
  <si>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</si>
  <si>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</si>
  <si>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</si>
  <si>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</si>
  <si>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</si>
  <si>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</si>
  <si>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</si>
  <si>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</si>
  <si>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</si>
  <si>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</si>
  <si>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</si>
  <si>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</si>
  <si>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</si>
  <si>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</si>
  <si>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</si>
  <si>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</si>
  <si>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</si>
  <si>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</si>
  <si>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</si>
  <si>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</si>
  <si>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</si>
  <si>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</si>
  <si>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</si>
  <si>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</si>
  <si>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</si>
  <si>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</si>
  <si>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</si>
  <si>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</si>
  <si>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</si>
  <si>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</si>
  <si>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</si>
  <si>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</si>
  <si>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</si>
  <si>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</si>
  <si>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</si>
  <si>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</si>
  <si>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</si>
  <si>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</si>
  <si>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</si>
  <si>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</si>
  <si>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</si>
  <si>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</si>
  <si>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</si>
  <si>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</si>
  <si>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</si>
  <si>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</si>
  <si>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</si>
  <si>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</si>
  <si>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</si>
  <si>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</si>
  <si>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</si>
  <si>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</si>
  <si>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</si>
  <si>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</si>
  <si>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</si>
  <si>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</si>
  <si>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</si>
  <si>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</si>
  <si>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</si>
  <si>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</si>
  <si>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</si>
  <si>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</si>
  <si>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</si>
  <si>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</si>
  <si>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</si>
  <si>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</si>
  <si>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</si>
  <si>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</si>
  <si>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</si>
  <si>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</si>
  <si>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</si>
  <si>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</si>
  <si>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</si>
  <si>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</si>
  <si>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</si>
  <si>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</si>
  <si>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</si>
  <si>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</si>
  <si>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</si>
  <si>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</si>
  <si>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</si>
  <si>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</si>
  <si>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</si>
  <si>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</si>
  <si>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</si>
  <si>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</si>
  <si>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</si>
  <si>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</si>
  <si>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</si>
  <si>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</si>
  <si>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</si>
  <si>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</si>
  <si>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ост.на 01.12</t>
  </si>
  <si>
    <t>ноябрь</t>
  </si>
  <si>
    <t xml:space="preserve">                    за   ноябрь  2015 г.</t>
  </si>
  <si>
    <t>3.  Пескосоляная смесь</t>
  </si>
  <si>
    <t>прочистка канализации п-д 1</t>
  </si>
  <si>
    <t>слив и наполнение системы отопления, стравливание</t>
  </si>
  <si>
    <t>откачка воды из техподполий</t>
  </si>
  <si>
    <t>установка хомута (1шт) подвал</t>
  </si>
  <si>
    <t>1шт</t>
  </si>
  <si>
    <t>хомут д 89</t>
  </si>
  <si>
    <t>смена труб д 32 на п.пр. (4мп) п-д3 чердак</t>
  </si>
  <si>
    <t>смена вентиля д 20 (1шт) п-д3 чердак</t>
  </si>
  <si>
    <t>труба д 32 п.пр.</t>
  </si>
  <si>
    <t>4мп</t>
  </si>
  <si>
    <t>переход 32</t>
  </si>
  <si>
    <t>муфта</t>
  </si>
  <si>
    <t>уголок 25</t>
  </si>
  <si>
    <t>4шт</t>
  </si>
  <si>
    <t>вентиль д 20</t>
  </si>
  <si>
    <t>смена радиатора (1шт) кв.10</t>
  </si>
  <si>
    <t>смена сгона д 20 (6шт) КВ.10</t>
  </si>
  <si>
    <t>смена вентиля д 15 (1шт) кв.10</t>
  </si>
  <si>
    <t>радиатор чуг.</t>
  </si>
  <si>
    <t>сгон д 20</t>
  </si>
  <si>
    <t>6шт</t>
  </si>
  <si>
    <t>муфта 20</t>
  </si>
  <si>
    <t>к/гайка 20</t>
  </si>
  <si>
    <t>диск</t>
  </si>
  <si>
    <t>2шт</t>
  </si>
  <si>
    <t>вентиль д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</si>
</sst>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52" sqref="M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29608.2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0.8525107117385569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31157.16</v>
      </c>
      <c r="J20" s="20"/>
      <c r="K20" s="53" t="s">
        <v>60</v>
      </c>
      <c r="L20" s="55">
        <f>SUM(L6:L19)</f>
        <v>7.91</v>
      </c>
      <c r="M20" s="33">
        <f>SUM(M6:M19)</f>
        <v>1086.743826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58" t="s">
        <v>98</v>
      </c>
      <c r="L24" s="25">
        <v>9.66</v>
      </c>
      <c r="M24" s="32">
        <f aca="true" t="shared" si="1" ref="M24:M35">L24*114.3*1.202*1.15</f>
        <v>1526.2499573999996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9.7</v>
      </c>
      <c r="M25" s="32">
        <f t="shared" si="1"/>
        <v>1532.5698329999996</v>
      </c>
    </row>
    <row r="26" spans="1:13" ht="12.75">
      <c r="A26" s="6" t="s">
        <v>18</v>
      </c>
      <c r="D26" t="s">
        <v>93</v>
      </c>
      <c r="F26" s="5">
        <v>3077.12</v>
      </c>
      <c r="J26" s="20">
        <v>3</v>
      </c>
      <c r="K26" s="20" t="s">
        <v>100</v>
      </c>
      <c r="L26" s="25">
        <v>1.4</v>
      </c>
      <c r="M26" s="32">
        <f t="shared" si="1"/>
        <v>221.19564599999995</v>
      </c>
    </row>
    <row r="27" spans="1:13" ht="12.75">
      <c r="A27" s="59" t="s">
        <v>97</v>
      </c>
      <c r="B27" s="60"/>
      <c r="C27" s="60"/>
      <c r="D27" s="60"/>
      <c r="E27" s="60"/>
      <c r="F27" s="5">
        <v>464.27</v>
      </c>
      <c r="J27" s="20">
        <v>4</v>
      </c>
      <c r="K27" s="20" t="s">
        <v>101</v>
      </c>
      <c r="L27" s="25">
        <v>0.5</v>
      </c>
      <c r="M27" s="32">
        <f t="shared" si="1"/>
        <v>78.99844499999999</v>
      </c>
    </row>
    <row r="28" spans="1:13" ht="12.75">
      <c r="A28" s="4" t="s">
        <v>36</v>
      </c>
      <c r="B28" s="1"/>
      <c r="F28" s="31">
        <f>F25+F26+F27</f>
        <v>9323.01</v>
      </c>
      <c r="J28" s="20">
        <v>5</v>
      </c>
      <c r="K28" s="20" t="s">
        <v>104</v>
      </c>
      <c r="L28" s="25">
        <v>6.26</v>
      </c>
      <c r="M28" s="32">
        <f t="shared" si="1"/>
        <v>989.0605313999998</v>
      </c>
    </row>
    <row r="29" spans="1:13" ht="12.75">
      <c r="A29" s="4" t="s">
        <v>19</v>
      </c>
      <c r="J29" s="20">
        <v>6</v>
      </c>
      <c r="K29" s="20" t="s">
        <v>105</v>
      </c>
      <c r="L29" s="25">
        <v>0.81</v>
      </c>
      <c r="M29" s="32">
        <f t="shared" si="1"/>
        <v>127.97748089999997</v>
      </c>
    </row>
    <row r="30" spans="1:13" ht="12.75">
      <c r="A30" t="s">
        <v>81</v>
      </c>
      <c r="D30" s="5">
        <v>1.64</v>
      </c>
      <c r="E30" t="s">
        <v>17</v>
      </c>
      <c r="F30" s="11">
        <f>D30*E7</f>
        <v>4478.84</v>
      </c>
      <c r="J30" s="20">
        <v>7</v>
      </c>
      <c r="K30" s="20" t="s">
        <v>113</v>
      </c>
      <c r="L30" s="25">
        <v>2.04</v>
      </c>
      <c r="M30" s="32">
        <f t="shared" si="1"/>
        <v>322.31365559999995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 t="s">
        <v>114</v>
      </c>
      <c r="L31" s="25">
        <v>1.68</v>
      </c>
      <c r="M31" s="32">
        <f t="shared" si="1"/>
        <v>265.4347752</v>
      </c>
    </row>
    <row r="32" spans="1:13" ht="12.75">
      <c r="A32" s="4" t="s">
        <v>20</v>
      </c>
      <c r="B32" s="4"/>
      <c r="C32" s="10"/>
      <c r="F32" s="31">
        <f>SUM(F30:F31)</f>
        <v>4478.84</v>
      </c>
      <c r="J32" s="20">
        <v>9</v>
      </c>
      <c r="K32" s="20" t="s">
        <v>115</v>
      </c>
      <c r="L32" s="25">
        <v>0.81</v>
      </c>
      <c r="M32" s="32">
        <f t="shared" si="1"/>
        <v>127.97748089999997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161163</v>
      </c>
      <c r="D34">
        <v>218796.7</v>
      </c>
      <c r="E34">
        <v>2731</v>
      </c>
      <c r="F34" s="35">
        <f>C34/D34*E34</f>
        <v>2011.6215326830795</v>
      </c>
      <c r="G34" s="57"/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1086.743826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5191.777805399999</v>
      </c>
      <c r="J36" s="20"/>
      <c r="K36" s="29" t="s">
        <v>60</v>
      </c>
      <c r="L36" s="27">
        <f>SUM(L24:L34)</f>
        <v>32.86</v>
      </c>
      <c r="M36" s="33">
        <f>SUM(M24:M34)</f>
        <v>5191.777805399999</v>
      </c>
    </row>
    <row r="37" spans="1:11" ht="12.75">
      <c r="A37" t="s">
        <v>77</v>
      </c>
      <c r="F37" s="5">
        <v>2163.6</v>
      </c>
      <c r="K37" s="1" t="s">
        <v>64</v>
      </c>
    </row>
    <row r="38" spans="1:13" ht="12.75">
      <c r="A38" t="s">
        <v>25</v>
      </c>
      <c r="F38" s="5">
        <f>M57</f>
        <v>6534.820000000001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103</v>
      </c>
      <c r="L40" s="51" t="s">
        <v>102</v>
      </c>
      <c r="M40" s="51">
        <v>403</v>
      </c>
    </row>
    <row r="41" spans="2:13" ht="12.75">
      <c r="B41">
        <v>2731</v>
      </c>
      <c r="C41" t="s">
        <v>16</v>
      </c>
      <c r="D41" s="11">
        <v>0.46</v>
      </c>
      <c r="E41" t="s">
        <v>17</v>
      </c>
      <c r="F41" s="5">
        <f>B41*D41</f>
        <v>1256.26</v>
      </c>
      <c r="J41" s="20">
        <v>2</v>
      </c>
      <c r="K41" s="50" t="s">
        <v>106</v>
      </c>
      <c r="L41" s="51" t="s">
        <v>107</v>
      </c>
      <c r="M41" s="51">
        <v>469.52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 t="s">
        <v>108</v>
      </c>
      <c r="L42" s="51" t="s">
        <v>102</v>
      </c>
      <c r="M42" s="51">
        <v>115.44</v>
      </c>
    </row>
    <row r="43" spans="1:13" ht="12.75">
      <c r="A43" s="4" t="s">
        <v>28</v>
      </c>
      <c r="B43" s="4"/>
      <c r="C43" s="10"/>
      <c r="F43" s="31">
        <f>SUM(F34:F42)</f>
        <v>18244.823164083078</v>
      </c>
      <c r="J43" s="20">
        <v>4</v>
      </c>
      <c r="K43" s="20" t="s">
        <v>109</v>
      </c>
      <c r="L43" s="25" t="s">
        <v>102</v>
      </c>
      <c r="M43" s="25">
        <v>138</v>
      </c>
    </row>
    <row r="44" spans="1:13" ht="12.75">
      <c r="A44" s="4" t="s">
        <v>29</v>
      </c>
      <c r="J44" s="20">
        <v>5</v>
      </c>
      <c r="K44" s="20" t="s">
        <v>110</v>
      </c>
      <c r="L44" s="25" t="s">
        <v>111</v>
      </c>
      <c r="M44" s="25">
        <v>31.08</v>
      </c>
    </row>
    <row r="45" spans="1:13" ht="12.75">
      <c r="A45" t="s">
        <v>30</v>
      </c>
      <c r="B45">
        <v>2731</v>
      </c>
      <c r="C45" t="s">
        <v>71</v>
      </c>
      <c r="D45" s="5">
        <v>0.23</v>
      </c>
      <c r="E45" t="s">
        <v>17</v>
      </c>
      <c r="F45" s="11">
        <f>B45*D45</f>
        <v>628.13</v>
      </c>
      <c r="J45" s="20">
        <v>6</v>
      </c>
      <c r="K45" s="20" t="s">
        <v>112</v>
      </c>
      <c r="L45" s="25" t="s">
        <v>102</v>
      </c>
      <c r="M45" s="25">
        <v>398</v>
      </c>
    </row>
    <row r="46" spans="1:13" ht="12.75">
      <c r="A46" t="s">
        <v>31</v>
      </c>
      <c r="F46" s="5"/>
      <c r="J46" s="20">
        <v>7</v>
      </c>
      <c r="K46" s="20" t="s">
        <v>116</v>
      </c>
      <c r="L46" s="25" t="s">
        <v>102</v>
      </c>
      <c r="M46" s="25">
        <v>4100</v>
      </c>
    </row>
    <row r="47" spans="1:13" ht="12.75">
      <c r="A47" s="7" t="s">
        <v>76</v>
      </c>
      <c r="F47" s="5"/>
      <c r="J47" s="20">
        <v>8</v>
      </c>
      <c r="K47" s="20" t="s">
        <v>117</v>
      </c>
      <c r="L47" s="25" t="s">
        <v>118</v>
      </c>
      <c r="M47" s="25">
        <v>228</v>
      </c>
    </row>
    <row r="48" spans="2:13" ht="12.75">
      <c r="B48">
        <v>2731</v>
      </c>
      <c r="C48" t="s">
        <v>16</v>
      </c>
      <c r="D48" s="11">
        <v>0.95</v>
      </c>
      <c r="E48" t="s">
        <v>17</v>
      </c>
      <c r="F48" s="5">
        <f>B48*D48</f>
        <v>2594.45</v>
      </c>
      <c r="J48" s="20">
        <v>9</v>
      </c>
      <c r="K48" s="20" t="s">
        <v>119</v>
      </c>
      <c r="L48" s="25" t="s">
        <v>118</v>
      </c>
      <c r="M48" s="25">
        <v>367.98</v>
      </c>
    </row>
    <row r="49" spans="1:13" ht="12.75">
      <c r="A49" s="4" t="s">
        <v>32</v>
      </c>
      <c r="B49" s="1"/>
      <c r="F49" s="31">
        <f>F45+F48</f>
        <v>3222.58</v>
      </c>
      <c r="J49" s="20">
        <v>10</v>
      </c>
      <c r="K49" s="20" t="s">
        <v>120</v>
      </c>
      <c r="L49" s="25" t="s">
        <v>118</v>
      </c>
      <c r="M49" s="25">
        <v>36</v>
      </c>
    </row>
    <row r="50" spans="1:13" ht="12.75">
      <c r="A50" s="4" t="s">
        <v>33</v>
      </c>
      <c r="J50" s="20">
        <v>11</v>
      </c>
      <c r="K50" s="20" t="s">
        <v>121</v>
      </c>
      <c r="L50" s="25" t="s">
        <v>122</v>
      </c>
      <c r="M50" s="25">
        <v>52</v>
      </c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 t="s">
        <v>123</v>
      </c>
      <c r="L51" s="25" t="s">
        <v>102</v>
      </c>
      <c r="M51" s="25">
        <v>195.8</v>
      </c>
    </row>
    <row r="52" spans="2:13" ht="12.75">
      <c r="B52">
        <v>2731</v>
      </c>
      <c r="C52" t="s">
        <v>16</v>
      </c>
      <c r="D52" s="11">
        <v>2.36</v>
      </c>
      <c r="E52" t="s">
        <v>17</v>
      </c>
      <c r="F52" s="5">
        <f>B52*D52</f>
        <v>6445.16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6445.16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41714.413164083075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2419.435963516818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44133.84912759989</v>
      </c>
      <c r="J57" s="20"/>
      <c r="K57" s="20"/>
      <c r="L57" s="30" t="s">
        <v>67</v>
      </c>
      <c r="M57" s="27">
        <f>SUM(M40:M56)</f>
        <v>6534.820000000001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39">
        <v>42675</v>
      </c>
      <c r="C59" s="40">
        <v>-219734</v>
      </c>
      <c r="D59" s="41">
        <f>F20</f>
        <v>31157.16</v>
      </c>
      <c r="E59" s="41">
        <f>F57</f>
        <v>44133.84912759989</v>
      </c>
      <c r="F59" s="43">
        <f>C59+D59-E59</f>
        <v>-232710.68912759988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2016-01-28T08:30:59Z</dcterms:modified>
  <cp:category/>
  <cp:version/>
  <cp:contentType/>
  <cp:contentStatus/>
</cp:coreProperties>
</file>