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<sst xmlns="http://schemas.openxmlformats.org/spreadsheetml/2006/main" count="121" uniqueCount="97">
  <si>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</si>
  <si>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</si>
  <si>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</si>
  <si>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</si>
  <si>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</si>
  <si>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</si>
  <si>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</si>
  <si>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</si>
  <si>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</si>
  <si>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</si>
  <si>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</si>
  <si>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</si>
  <si>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</si>
  <si>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</si>
  <si>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</si>
  <si>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</si>
  <si>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</si>
  <si>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</si>
  <si>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</si>
  <si>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</si>
  <si>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</si>
  <si>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</si>
  <si>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</si>
  <si>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</si>
  <si>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</si>
  <si>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</si>
  <si>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</si>
  <si>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</si>
  <si>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</si>
  <si>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</si>
  <si>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</si>
  <si>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</si>
  <si>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</si>
  <si>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</si>
  <si>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</si>
  <si>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</si>
  <si>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</si>
  <si>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</si>
  <si>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</si>
  <si>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</si>
  <si>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</si>
  <si>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</si>
  <si>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</si>
  <si>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</si>
  <si>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</si>
  <si>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</si>
  <si>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</si>
  <si>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</si>
  <si>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</si>
  <si>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</si>
  <si>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</si>
  <si>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</si>
  <si>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</si>
  <si>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</si>
  <si>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</si>
  <si>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</si>
  <si>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</si>
  <si>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</si>
  <si>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</si>
  <si>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</si>
  <si>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</si>
  <si>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</si>
  <si>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</si>
  <si>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</si>
  <si>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</si>
  <si>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</si>
  <si>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</si>
  <si>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</si>
  <si>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</si>
  <si>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</si>
  <si>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</si>
  <si>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</si>
  <si>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</si>
  <si>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</si>
  <si>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</si>
  <si>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</si>
  <si>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</si>
  <si>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</si>
  <si>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</si>
  <si>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</si>
  <si>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</si>
  <si>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</si>
  <si>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</si>
  <si>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</si>
  <si>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</si>
  <si>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</si>
  <si>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</si>
  <si>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</si>
  <si>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</si>
  <si>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 xml:space="preserve">        Старший по дому 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</si>
  <si>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</si>
  <si>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</si>
  <si>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</si>
  <si>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</si>
  <si>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01.04</t>
  </si>
  <si>
    <t>март</t>
  </si>
  <si>
    <t xml:space="preserve">                    за    март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</si>
</sst>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F18" sqref="F1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82</v>
      </c>
    </row>
    <row r="2" spans="2:11" ht="12.75">
      <c r="B2" s="1" t="s">
        <v>71</v>
      </c>
      <c r="C2" s="1"/>
      <c r="D2" s="1" t="s">
        <v>81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5</v>
      </c>
      <c r="E10">
        <v>128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70</v>
      </c>
      <c r="J11" s="16"/>
      <c r="K11" s="18" t="s">
        <v>53</v>
      </c>
      <c r="L11" s="23"/>
      <c r="M11" s="46">
        <f t="shared" si="0"/>
        <v>0</v>
      </c>
    </row>
    <row r="12" spans="1:13" ht="12.75">
      <c r="A12" t="s">
        <v>7</v>
      </c>
      <c r="E12">
        <v>23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91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9</v>
      </c>
      <c r="F16" s="11">
        <v>4296.12</v>
      </c>
      <c r="J16" s="15" t="s">
        <v>56</v>
      </c>
      <c r="K16" s="26" t="s">
        <v>57</v>
      </c>
      <c r="L16" s="21"/>
      <c r="M16" s="46">
        <f t="shared" si="0"/>
        <v>0</v>
      </c>
    </row>
    <row r="17" spans="1:13" ht="12.75">
      <c r="A17" t="s">
        <v>10</v>
      </c>
      <c r="F17" s="5">
        <v>3088.73</v>
      </c>
      <c r="J17" s="15" t="s">
        <v>58</v>
      </c>
      <c r="K17" s="26" t="s">
        <v>93</v>
      </c>
      <c r="L17" s="21"/>
      <c r="M17" s="46">
        <f t="shared" si="0"/>
        <v>0</v>
      </c>
    </row>
    <row r="18" spans="2:13" ht="12.75">
      <c r="B18" t="s">
        <v>11</v>
      </c>
      <c r="F18" s="9">
        <f>F17/F16</f>
        <v>0.7189580365539138</v>
      </c>
      <c r="J18" s="15" t="s">
        <v>60</v>
      </c>
      <c r="K18" s="26" t="s">
        <v>59</v>
      </c>
      <c r="L18" s="21"/>
      <c r="M18" s="46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6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3088.73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78</v>
      </c>
      <c r="F25" s="11">
        <v>1156.32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19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6" t="s">
        <v>84</v>
      </c>
      <c r="F27" s="5">
        <v>0</v>
      </c>
      <c r="J27" s="20"/>
      <c r="K27" s="30" t="s">
        <v>62</v>
      </c>
      <c r="L27" s="28">
        <v>0</v>
      </c>
      <c r="M27" s="34">
        <f>SUM(M24:M26)</f>
        <v>0</v>
      </c>
    </row>
    <row r="28" spans="1:11" ht="12.75">
      <c r="A28" s="4" t="s">
        <v>38</v>
      </c>
      <c r="F28" s="32">
        <f>F25+F26+F27</f>
        <v>1156.32</v>
      </c>
      <c r="K28" s="1" t="s">
        <v>66</v>
      </c>
    </row>
    <row r="29" spans="1:13" ht="12.75">
      <c r="A29" s="4" t="s">
        <v>20</v>
      </c>
      <c r="J29" s="22" t="s">
        <v>40</v>
      </c>
      <c r="K29" s="22"/>
      <c r="L29" s="22" t="s">
        <v>67</v>
      </c>
      <c r="M29" s="22" t="s">
        <v>46</v>
      </c>
    </row>
    <row r="30" spans="1:13" ht="12.75">
      <c r="A30" t="s">
        <v>80</v>
      </c>
      <c r="D30" s="5">
        <v>1.16</v>
      </c>
      <c r="E30" t="s">
        <v>18</v>
      </c>
      <c r="F30" s="11">
        <f>E7*D30</f>
        <v>442.308</v>
      </c>
      <c r="J30" s="23" t="s">
        <v>41</v>
      </c>
      <c r="K30" s="23" t="s">
        <v>42</v>
      </c>
      <c r="L30" s="23"/>
      <c r="M30" s="23" t="s">
        <v>68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1</v>
      </c>
      <c r="K31" s="42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442.308</v>
      </c>
      <c r="J32" s="23">
        <v>2</v>
      </c>
      <c r="K32" s="42"/>
      <c r="L32" s="23"/>
      <c r="M32" s="23"/>
    </row>
    <row r="33" spans="1:13" ht="12.75">
      <c r="A33" s="4" t="s">
        <v>22</v>
      </c>
      <c r="B33" s="4"/>
      <c r="J33" s="23">
        <v>3</v>
      </c>
      <c r="K33" s="42"/>
      <c r="L33" s="23"/>
      <c r="M33" s="23"/>
    </row>
    <row r="34" spans="1:13" ht="12.75">
      <c r="A34" t="s">
        <v>23</v>
      </c>
      <c r="C34">
        <v>166649</v>
      </c>
      <c r="D34">
        <v>219171.6</v>
      </c>
      <c r="E34">
        <v>279.1</v>
      </c>
      <c r="F34" s="35">
        <f>C34/D34*E34</f>
        <v>212.21607133405973</v>
      </c>
      <c r="J34" s="25">
        <v>4</v>
      </c>
      <c r="K34" s="42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69</v>
      </c>
      <c r="M35" s="34">
        <f>SUM(M31:M34)</f>
        <v>0</v>
      </c>
    </row>
    <row r="36" spans="1:6" ht="12.75">
      <c r="A36" t="s">
        <v>25</v>
      </c>
      <c r="F36" s="11">
        <f>M27</f>
        <v>0</v>
      </c>
    </row>
    <row r="37" spans="1:6" ht="12.75">
      <c r="A37" t="s">
        <v>76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0.3</v>
      </c>
      <c r="E41" t="s">
        <v>18</v>
      </c>
      <c r="F41" s="11">
        <f>B41*D41</f>
        <v>114.39</v>
      </c>
    </row>
    <row r="42" spans="1:6" ht="12.75">
      <c r="A42" s="48" t="s">
        <v>88</v>
      </c>
      <c r="B42" s="48"/>
      <c r="C42" s="48"/>
      <c r="D42" s="51"/>
      <c r="E42" s="48"/>
      <c r="F42" s="51">
        <v>0</v>
      </c>
    </row>
    <row r="43" spans="1:6" ht="12.75">
      <c r="A43" s="4" t="s">
        <v>29</v>
      </c>
      <c r="B43" s="10"/>
      <c r="C43" s="10"/>
      <c r="F43" s="32">
        <f>SUM(F34:F42)</f>
        <v>326.6060713340597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381.3</v>
      </c>
      <c r="C45" t="s">
        <v>70</v>
      </c>
      <c r="D45" s="5">
        <v>0.21</v>
      </c>
      <c r="E45" t="s">
        <v>18</v>
      </c>
      <c r="F45" s="11">
        <f>B45*D45</f>
        <v>80.073</v>
      </c>
    </row>
    <row r="46" spans="1:6" ht="12.75">
      <c r="A46" t="s">
        <v>32</v>
      </c>
      <c r="F46" s="5"/>
    </row>
    <row r="47" spans="1:6" ht="12.75">
      <c r="A47" s="7" t="s">
        <v>77</v>
      </c>
      <c r="F47" s="5"/>
    </row>
    <row r="48" spans="2:6" ht="12.75">
      <c r="B48">
        <v>381.3</v>
      </c>
      <c r="C48" t="s">
        <v>17</v>
      </c>
      <c r="D48" s="11">
        <v>0.91</v>
      </c>
      <c r="E48" t="s">
        <v>18</v>
      </c>
      <c r="F48" s="11">
        <f>B48*D48</f>
        <v>346.983</v>
      </c>
    </row>
    <row r="49" spans="1:6" ht="12.75">
      <c r="A49" s="4" t="s">
        <v>33</v>
      </c>
      <c r="F49" s="32">
        <f>F45+F48</f>
        <v>427.056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381.3</v>
      </c>
      <c r="C52" t="s">
        <v>17</v>
      </c>
      <c r="D52" s="11">
        <v>2.06</v>
      </c>
      <c r="E52" t="s">
        <v>18</v>
      </c>
      <c r="F52" s="11">
        <f>B52*D52</f>
        <v>785.4780000000001</v>
      </c>
    </row>
    <row r="53" spans="1:6" ht="12.75">
      <c r="A53" s="4" t="s">
        <v>36</v>
      </c>
      <c r="F53" s="32">
        <f>SUM(F52)</f>
        <v>785.4780000000001</v>
      </c>
    </row>
    <row r="54" spans="1:6" ht="12.75">
      <c r="A54" s="47" t="s">
        <v>86</v>
      </c>
      <c r="B54" s="48"/>
      <c r="C54" s="48"/>
      <c r="D54" s="49">
        <v>0</v>
      </c>
      <c r="E54" s="48"/>
      <c r="F54" s="50">
        <f>D54*E7</f>
        <v>0</v>
      </c>
    </row>
    <row r="55" spans="1:6" ht="12.75">
      <c r="A55" s="1" t="s">
        <v>37</v>
      </c>
      <c r="B55" s="1"/>
      <c r="F55" s="32">
        <f>F28+F32+F43+F49+F53+F54</f>
        <v>3137.7680713340596</v>
      </c>
    </row>
    <row r="56" spans="1:6" ht="12.75">
      <c r="A56" s="1" t="s">
        <v>83</v>
      </c>
      <c r="B56" s="36"/>
      <c r="C56" s="36">
        <v>0.058</v>
      </c>
      <c r="D56" s="1"/>
      <c r="E56" s="1"/>
      <c r="F56" s="32">
        <f>F55*5.8%</f>
        <v>181.99054813737544</v>
      </c>
    </row>
    <row r="57" spans="1:6" ht="15">
      <c r="A57" s="12" t="s">
        <v>39</v>
      </c>
      <c r="B57" s="12"/>
      <c r="C57" s="3"/>
      <c r="D57" s="12"/>
      <c r="E57" s="12"/>
      <c r="F57" s="43">
        <f>F55+F56</f>
        <v>3319.758619471435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94</v>
      </c>
    </row>
    <row r="59" spans="1:6" ht="12.75">
      <c r="A59" s="13"/>
      <c r="B59" s="39">
        <v>42064</v>
      </c>
      <c r="C59" s="40">
        <v>30267</v>
      </c>
      <c r="D59" s="44">
        <f>F20</f>
        <v>3088.73</v>
      </c>
      <c r="E59" s="44">
        <f>F57</f>
        <v>3319.758619471435</v>
      </c>
      <c r="F59" s="45">
        <f>C59+D59-E59</f>
        <v>30035.97138052857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2014-10-30T17:26:41Z</cp:lastPrinted>
  <dcterms:created xsi:type="dcterms:W3CDTF">2008-08-18T07:30:19Z</dcterms:created>
  <dcterms:modified xsi:type="dcterms:W3CDTF">2015-05-13T18:29:02Z</dcterms:modified>
  <cp:category/>
  <cp:version/>
  <cp:contentType/>
  <cp:contentStatus/>
</cp:coreProperties>
</file>