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<sst xmlns="http://schemas.openxmlformats.org/spreadsheetml/2006/main" count="139" uniqueCount="115">
  <si>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</si>
  <si>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</si>
  <si>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</si>
  <si>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</si>
  <si>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</si>
  <si>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</si>
  <si>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</si>
  <si>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</si>
  <si>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</si>
  <si>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</si>
  <si>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</si>
  <si>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</si>
  <si>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</si>
  <si>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</si>
  <si>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</si>
  <si>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</si>
  <si>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</si>
  <si>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</si>
  <si>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</si>
  <si>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</si>
  <si>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</si>
  <si>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</si>
  <si>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</si>
  <si>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</si>
  <si>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</si>
  <si>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</si>
  <si>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</si>
  <si>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</si>
  <si>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</si>
  <si>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</si>
  <si>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</si>
  <si>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</si>
  <si>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</si>
  <si>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</si>
  <si>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</si>
  <si>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</si>
  <si>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</si>
  <si>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</si>
  <si>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</si>
  <si>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</si>
  <si>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</si>
  <si>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</si>
  <si>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</si>
  <si>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</si>
  <si>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</si>
  <si>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</si>
  <si>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</si>
  <si>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</si>
  <si>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</si>
  <si>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</si>
  <si>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</si>
  <si>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</si>
  <si>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</si>
  <si>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</si>
  <si>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</si>
  <si>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</si>
  <si>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</si>
  <si>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</si>
  <si>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</si>
  <si>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</si>
  <si>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</si>
  <si>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</si>
  <si>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</si>
  <si>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</si>
  <si>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</si>
  <si>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</si>
  <si>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</si>
  <si>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</si>
  <si>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</si>
  <si>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</si>
  <si>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</si>
  <si>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</si>
  <si>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</si>
  <si>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</si>
  <si>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</si>
  <si>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</si>
  <si>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</si>
  <si>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</si>
  <si>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</si>
  <si>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</si>
  <si>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</si>
  <si>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</si>
  <si>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</si>
  <si>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</si>
  <si>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</si>
  <si>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(Спарк,эр-телеком,интер-телеком,ростелеком)</t>
  </si>
  <si>
    <t>2) Дератизация</t>
  </si>
  <si>
    <t xml:space="preserve">         Старший по дому __________________________________</t>
  </si>
  <si>
    <t xml:space="preserve">     Вывоз кр.габ. мусора (по договору)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</si>
  <si>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</si>
  <si>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</si>
  <si>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</si>
  <si>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</si>
  <si>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</si>
  <si>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</si>
  <si>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0,2 ставки</t>
  </si>
  <si>
    <t>ост.на 01.10</t>
  </si>
  <si>
    <t>сентябрь</t>
  </si>
  <si>
    <t xml:space="preserve">                    за  сентябрь   2015 г.</t>
  </si>
  <si>
    <t>ремонт шиферной кровли (договор) кв. 32</t>
  </si>
  <si>
    <t>смена труб д 25 на п.пр. (6мп) кв.40</t>
  </si>
  <si>
    <t>труба д 25 п.пр.</t>
  </si>
  <si>
    <t>6мп</t>
  </si>
  <si>
    <t>тройник 25</t>
  </si>
  <si>
    <t>3шт</t>
  </si>
  <si>
    <t>смена труб д 20 на п.пр. (4мп) кв.7</t>
  </si>
  <si>
    <t>труба д 20 п.пр.</t>
  </si>
  <si>
    <t>4мп</t>
  </si>
  <si>
    <t>мастика</t>
  </si>
  <si>
    <t>24кг</t>
  </si>
  <si>
    <t>пена</t>
  </si>
  <si>
    <t>2б.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</si>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</sst>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90" zoomScaleNormal="90" zoomScalePageLayoutView="0" workbookViewId="0" topLeftCell="A28">
      <selection activeCell="K43" sqref="K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98</v>
      </c>
    </row>
    <row r="3" spans="2:13" ht="12.75">
      <c r="B3" s="1" t="s">
        <v>80</v>
      </c>
      <c r="C3" s="8" t="s">
        <v>97</v>
      </c>
      <c r="D3" s="8" t="s">
        <v>90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2983.9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999.2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1136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6810</v>
      </c>
      <c r="F11" t="s">
        <v>69</v>
      </c>
      <c r="J11" s="16"/>
      <c r="K11" s="18" t="s">
        <v>51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328.4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93</v>
      </c>
      <c r="L13" s="23">
        <v>4.02</v>
      </c>
      <c r="M13" s="47">
        <f t="shared" si="0"/>
        <v>552.3021719999999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38098.07</v>
      </c>
      <c r="J16" s="15" t="s">
        <v>54</v>
      </c>
      <c r="K16" s="26" t="s">
        <v>55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39907.9</v>
      </c>
      <c r="J17" s="15" t="s">
        <v>56</v>
      </c>
      <c r="K17" s="26" t="s">
        <v>92</v>
      </c>
      <c r="L17" s="21">
        <v>6</v>
      </c>
      <c r="M17" s="47">
        <f t="shared" si="0"/>
        <v>824.3315999999999</v>
      </c>
    </row>
    <row r="18" spans="2:13" ht="12.75">
      <c r="B18" t="s">
        <v>11</v>
      </c>
      <c r="F18" s="9">
        <f>F17/F16</f>
        <v>1.0475045061337753</v>
      </c>
      <c r="J18" s="15" t="s">
        <v>58</v>
      </c>
      <c r="K18" s="26" t="s">
        <v>57</v>
      </c>
      <c r="L18" s="21">
        <v>1.08</v>
      </c>
      <c r="M18" s="47">
        <f t="shared" si="0"/>
        <v>148.379688</v>
      </c>
    </row>
    <row r="19" spans="1:13" ht="12.75">
      <c r="A19" s="7" t="s">
        <v>85</v>
      </c>
      <c r="B19" s="7"/>
      <c r="C19" s="7"/>
      <c r="D19" s="7"/>
      <c r="E19" s="7"/>
      <c r="F19" s="5">
        <v>1549.96</v>
      </c>
      <c r="J19" s="16" t="s">
        <v>91</v>
      </c>
      <c r="K19" s="18" t="s">
        <v>59</v>
      </c>
      <c r="L19" s="50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41457.86</v>
      </c>
      <c r="J20" s="20"/>
      <c r="K20" s="27" t="s">
        <v>60</v>
      </c>
      <c r="L20" s="34">
        <f>SUM(L6:L19)</f>
        <v>11.6</v>
      </c>
      <c r="M20" s="34">
        <f>SUM(M6:M19)</f>
        <v>1593.7077599999998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99</v>
      </c>
      <c r="L24" s="25"/>
      <c r="M24" s="33">
        <v>2040</v>
      </c>
    </row>
    <row r="25" spans="1:13" ht="12.75">
      <c r="A25" t="s">
        <v>15</v>
      </c>
      <c r="D25" t="s">
        <v>78</v>
      </c>
      <c r="F25" s="11">
        <v>7516.11</v>
      </c>
      <c r="J25" s="20">
        <v>2</v>
      </c>
      <c r="K25" s="20" t="s">
        <v>100</v>
      </c>
      <c r="L25" s="25">
        <v>11.06</v>
      </c>
      <c r="M25" s="33">
        <f aca="true" t="shared" si="1" ref="M25:M36">L25*114.3*1.15*1.202</f>
        <v>1747.4456034</v>
      </c>
    </row>
    <row r="26" spans="1:13" ht="12.75">
      <c r="A26" s="6" t="s">
        <v>18</v>
      </c>
      <c r="D26" t="s">
        <v>95</v>
      </c>
      <c r="F26" s="11">
        <v>1923.2</v>
      </c>
      <c r="J26" s="20">
        <v>3</v>
      </c>
      <c r="K26" s="20" t="s">
        <v>105</v>
      </c>
      <c r="L26" s="25">
        <v>9</v>
      </c>
      <c r="M26" s="33">
        <f t="shared" si="1"/>
        <v>1421.9720099999997</v>
      </c>
    </row>
    <row r="27" spans="1:13" ht="12.75">
      <c r="A27" s="6" t="s">
        <v>89</v>
      </c>
      <c r="F27" s="11">
        <v>0</v>
      </c>
      <c r="J27" s="20">
        <v>4</v>
      </c>
      <c r="K27" s="20" t="s">
        <v>112</v>
      </c>
      <c r="L27" s="25">
        <v>0.07</v>
      </c>
      <c r="M27" s="33">
        <f t="shared" si="1"/>
        <v>11.0597823</v>
      </c>
    </row>
    <row r="28" spans="1:13" ht="12.75">
      <c r="A28" s="4" t="s">
        <v>36</v>
      </c>
      <c r="F28" s="32">
        <f>F25+F26+F27</f>
        <v>9439.31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4893.596</v>
      </c>
      <c r="J30" s="20">
        <v>7</v>
      </c>
      <c r="K30" s="20"/>
      <c r="L30" s="25"/>
      <c r="M30" s="33">
        <f t="shared" si="1"/>
        <v>0</v>
      </c>
    </row>
    <row r="31" spans="1:13" ht="12.75">
      <c r="A31" s="45" t="s">
        <v>88</v>
      </c>
      <c r="B31" s="45"/>
      <c r="C31" s="45"/>
      <c r="D31" s="46"/>
      <c r="E31" s="45"/>
      <c r="F31" s="51"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t="s">
        <v>86</v>
      </c>
      <c r="B32">
        <v>999.2</v>
      </c>
      <c r="C32" t="s">
        <v>16</v>
      </c>
      <c r="D32" s="5">
        <v>0.4</v>
      </c>
      <c r="E32" t="s">
        <v>17</v>
      </c>
      <c r="F32" s="11">
        <f>B32*D32</f>
        <v>399.68000000000006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10"/>
      <c r="C33" s="10"/>
      <c r="F33" s="32">
        <f>SUM(F30:F32)</f>
        <v>5293.276</v>
      </c>
      <c r="J33" s="20">
        <v>10</v>
      </c>
      <c r="K33" s="20"/>
      <c r="L33" s="25"/>
      <c r="M33" s="33">
        <f t="shared" si="1"/>
        <v>0</v>
      </c>
    </row>
    <row r="34" spans="1:13" ht="12.75">
      <c r="A34" s="4" t="s">
        <v>21</v>
      </c>
      <c r="B34" s="4"/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C35" s="52">
        <v>161849</v>
      </c>
      <c r="D35">
        <v>218796.7</v>
      </c>
      <c r="E35">
        <v>2983.9</v>
      </c>
      <c r="F35" s="35">
        <f>C35/D35*E35</f>
        <v>2207.260123667313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35">
        <f>M20</f>
        <v>1593.7077599999998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24</v>
      </c>
      <c r="F37" s="11">
        <f>M37</f>
        <v>5220.4773957</v>
      </c>
      <c r="J37" s="20"/>
      <c r="K37" s="30" t="s">
        <v>60</v>
      </c>
      <c r="L37" s="28">
        <f>SUM(L24:L36)</f>
        <v>20.130000000000003</v>
      </c>
      <c r="M37" s="34">
        <f>SUM(M24:M36)</f>
        <v>5220.4773957</v>
      </c>
    </row>
    <row r="38" spans="1:11" ht="12.75">
      <c r="A38" t="s">
        <v>77</v>
      </c>
      <c r="F38" s="5">
        <v>0</v>
      </c>
      <c r="K38" s="1" t="s">
        <v>64</v>
      </c>
    </row>
    <row r="39" spans="1:13" ht="12.75">
      <c r="A39" t="s">
        <v>25</v>
      </c>
      <c r="F39" s="5">
        <f>M60</f>
        <v>5054.290000000001</v>
      </c>
      <c r="J39" s="22" t="s">
        <v>38</v>
      </c>
      <c r="K39" s="22"/>
      <c r="L39" s="22" t="s">
        <v>65</v>
      </c>
      <c r="M39" s="22" t="s">
        <v>44</v>
      </c>
    </row>
    <row r="40" spans="1:13" ht="12.75">
      <c r="A40" t="s">
        <v>26</v>
      </c>
      <c r="F40" s="5"/>
      <c r="J40" s="23" t="s">
        <v>39</v>
      </c>
      <c r="K40" s="23" t="s">
        <v>40</v>
      </c>
      <c r="L40" s="23"/>
      <c r="M40" s="23" t="s">
        <v>66</v>
      </c>
    </row>
    <row r="41" spans="1:13" ht="12.75">
      <c r="A41" t="s">
        <v>27</v>
      </c>
      <c r="F41" s="5"/>
      <c r="J41" s="20">
        <v>1</v>
      </c>
      <c r="K41" s="20" t="s">
        <v>101</v>
      </c>
      <c r="L41" s="25" t="s">
        <v>102</v>
      </c>
      <c r="M41" s="25">
        <v>552</v>
      </c>
    </row>
    <row r="42" spans="2:15" ht="12.75">
      <c r="B42">
        <v>2983.9</v>
      </c>
      <c r="C42" t="s">
        <v>16</v>
      </c>
      <c r="D42" s="11">
        <v>0.55</v>
      </c>
      <c r="E42" t="s">
        <v>17</v>
      </c>
      <c r="F42" s="11">
        <f>B42*D42</f>
        <v>1641.1450000000002</v>
      </c>
      <c r="J42" s="20">
        <v>2</v>
      </c>
      <c r="K42" s="20" t="s">
        <v>103</v>
      </c>
      <c r="L42" s="25" t="s">
        <v>104</v>
      </c>
      <c r="M42" s="25">
        <v>100.02</v>
      </c>
      <c r="N42" s="26"/>
      <c r="O42" s="53"/>
    </row>
    <row r="43" spans="1:13" ht="12.75">
      <c r="A43" s="45" t="s">
        <v>94</v>
      </c>
      <c r="B43" s="45"/>
      <c r="C43" s="45"/>
      <c r="D43" s="51"/>
      <c r="E43" s="45"/>
      <c r="F43" s="51">
        <v>0</v>
      </c>
      <c r="J43" s="20">
        <v>3</v>
      </c>
      <c r="K43" s="20" t="s">
        <v>106</v>
      </c>
      <c r="L43" s="25" t="s">
        <v>107</v>
      </c>
      <c r="M43" s="25">
        <v>336</v>
      </c>
    </row>
    <row r="44" spans="1:13" ht="12.75">
      <c r="A44" s="4" t="s">
        <v>28</v>
      </c>
      <c r="B44" s="10"/>
      <c r="C44" s="10"/>
      <c r="F44" s="32">
        <f>SUM(F35:F43)</f>
        <v>15716.880279367313</v>
      </c>
      <c r="J44" s="20">
        <v>4</v>
      </c>
      <c r="K44" s="20" t="s">
        <v>108</v>
      </c>
      <c r="L44" s="25" t="s">
        <v>109</v>
      </c>
      <c r="M44" s="25">
        <v>3359.76</v>
      </c>
    </row>
    <row r="45" spans="1:13" ht="12.75">
      <c r="A45" s="4" t="s">
        <v>29</v>
      </c>
      <c r="J45" s="20">
        <v>5</v>
      </c>
      <c r="K45" s="20" t="s">
        <v>110</v>
      </c>
      <c r="L45" s="25" t="s">
        <v>111</v>
      </c>
      <c r="M45" s="25">
        <v>692</v>
      </c>
    </row>
    <row r="46" spans="1:13" ht="12.75">
      <c r="A46" t="s">
        <v>30</v>
      </c>
      <c r="B46">
        <v>2983.9</v>
      </c>
      <c r="C46" t="s">
        <v>69</v>
      </c>
      <c r="D46" s="5">
        <v>0.18</v>
      </c>
      <c r="E46" t="s">
        <v>17</v>
      </c>
      <c r="F46" s="11">
        <f>B46*D46</f>
        <v>537.102</v>
      </c>
      <c r="J46" s="20">
        <v>6</v>
      </c>
      <c r="K46" s="20" t="s">
        <v>113</v>
      </c>
      <c r="L46" s="25" t="s">
        <v>114</v>
      </c>
      <c r="M46" s="25">
        <v>14.51</v>
      </c>
    </row>
    <row r="47" spans="1:13" ht="12.75">
      <c r="A47" t="s">
        <v>31</v>
      </c>
      <c r="F47" s="5"/>
      <c r="J47" s="20">
        <v>7</v>
      </c>
      <c r="K47" s="20"/>
      <c r="L47" s="25"/>
      <c r="M47" s="25"/>
    </row>
    <row r="48" spans="1:13" ht="12.75">
      <c r="A48" s="7" t="s">
        <v>76</v>
      </c>
      <c r="F48" s="5"/>
      <c r="J48" s="20">
        <v>8</v>
      </c>
      <c r="K48" s="20"/>
      <c r="L48" s="25"/>
      <c r="M48" s="25"/>
    </row>
    <row r="49" spans="2:13" ht="12.75">
      <c r="B49">
        <v>2983.9</v>
      </c>
      <c r="C49" t="s">
        <v>16</v>
      </c>
      <c r="D49" s="11">
        <v>0.84</v>
      </c>
      <c r="E49" t="s">
        <v>17</v>
      </c>
      <c r="F49" s="11">
        <f>B49*D49</f>
        <v>2506.476</v>
      </c>
      <c r="J49" s="20">
        <v>9</v>
      </c>
      <c r="K49" s="20"/>
      <c r="L49" s="25"/>
      <c r="M49" s="25"/>
    </row>
    <row r="50" spans="1:13" ht="12.75">
      <c r="A50" s="4" t="s">
        <v>32</v>
      </c>
      <c r="F50" s="32">
        <f>F46+F49</f>
        <v>3043.578</v>
      </c>
      <c r="J50" s="20">
        <v>10</v>
      </c>
      <c r="K50" s="20"/>
      <c r="L50" s="25"/>
      <c r="M50" s="25"/>
    </row>
    <row r="51" spans="1:13" ht="12.75">
      <c r="A51" s="4" t="s">
        <v>33</v>
      </c>
      <c r="J51" s="20">
        <v>11</v>
      </c>
      <c r="K51" s="20"/>
      <c r="L51" s="25"/>
      <c r="M51" s="25"/>
    </row>
    <row r="52" spans="1:13" ht="12.75">
      <c r="A52" s="7" t="s">
        <v>79</v>
      </c>
      <c r="B52" s="7"/>
      <c r="C52" s="7"/>
      <c r="D52" s="7"/>
      <c r="E52" s="7"/>
      <c r="F52" s="7"/>
      <c r="J52" s="20">
        <v>12</v>
      </c>
      <c r="K52" s="20"/>
      <c r="L52" s="25"/>
      <c r="M52" s="25"/>
    </row>
    <row r="53" spans="2:13" ht="12.75">
      <c r="B53">
        <v>2983.9</v>
      </c>
      <c r="C53" t="s">
        <v>16</v>
      </c>
      <c r="D53" s="11">
        <v>1.86</v>
      </c>
      <c r="E53" t="s">
        <v>17</v>
      </c>
      <c r="F53" s="11">
        <f>B53*D53</f>
        <v>5550.054</v>
      </c>
      <c r="J53" s="20">
        <v>13</v>
      </c>
      <c r="K53" s="20"/>
      <c r="L53" s="25"/>
      <c r="M53" s="25"/>
    </row>
    <row r="54" spans="1:13" ht="12.75">
      <c r="A54" s="4" t="s">
        <v>34</v>
      </c>
      <c r="F54" s="32">
        <f>SUM(F53)</f>
        <v>5550.054</v>
      </c>
      <c r="J54" s="20">
        <v>14</v>
      </c>
      <c r="K54" s="20"/>
      <c r="L54" s="25"/>
      <c r="M54" s="25"/>
    </row>
    <row r="55" spans="1:13" ht="12.75">
      <c r="A55" s="48" t="s">
        <v>84</v>
      </c>
      <c r="B55" s="45"/>
      <c r="C55" s="45"/>
      <c r="D55" s="46">
        <v>0</v>
      </c>
      <c r="E55" s="45"/>
      <c r="F55" s="49">
        <f>D55*E7</f>
        <v>0</v>
      </c>
      <c r="J55" s="20">
        <v>15</v>
      </c>
      <c r="K55" s="20"/>
      <c r="L55" s="25"/>
      <c r="M55" s="25"/>
    </row>
    <row r="56" spans="1:13" ht="12.75">
      <c r="A56" s="1" t="s">
        <v>35</v>
      </c>
      <c r="B56" s="1"/>
      <c r="F56" s="32">
        <f>F28+F33+F44+F50+F54+F55</f>
        <v>39043.09827936732</v>
      </c>
      <c r="J56" s="20">
        <v>16</v>
      </c>
      <c r="K56" s="20"/>
      <c r="L56" s="25"/>
      <c r="M56" s="25"/>
    </row>
    <row r="57" spans="1:13" ht="12.75">
      <c r="A57" s="1" t="s">
        <v>82</v>
      </c>
      <c r="B57" s="36"/>
      <c r="C57" s="36">
        <v>0.058</v>
      </c>
      <c r="D57" s="1"/>
      <c r="E57" s="1"/>
      <c r="F57" s="32">
        <f>F56*5.8%</f>
        <v>2264.499700203304</v>
      </c>
      <c r="J57" s="20">
        <v>17</v>
      </c>
      <c r="K57" s="20"/>
      <c r="L57" s="25"/>
      <c r="M57" s="25"/>
    </row>
    <row r="58" spans="1:13" ht="15">
      <c r="A58" s="12" t="s">
        <v>37</v>
      </c>
      <c r="B58" s="12"/>
      <c r="C58" s="12"/>
      <c r="D58" s="12"/>
      <c r="E58" s="12"/>
      <c r="F58" s="42">
        <f>F56+F57</f>
        <v>41307.59797957062</v>
      </c>
      <c r="J58" s="20">
        <v>18</v>
      </c>
      <c r="K58" s="20"/>
      <c r="L58" s="25"/>
      <c r="M58" s="25"/>
    </row>
    <row r="59" spans="2:13" ht="12.75">
      <c r="B59" s="37" t="s">
        <v>72</v>
      </c>
      <c r="C59" s="38" t="s">
        <v>73</v>
      </c>
      <c r="D59" s="22" t="s">
        <v>74</v>
      </c>
      <c r="E59" s="22" t="s">
        <v>75</v>
      </c>
      <c r="F59" s="41" t="s">
        <v>96</v>
      </c>
      <c r="J59" s="20">
        <v>19</v>
      </c>
      <c r="K59" s="20"/>
      <c r="L59" s="25"/>
      <c r="M59" s="25"/>
    </row>
    <row r="60" spans="1:13" ht="12.75">
      <c r="A60" s="13"/>
      <c r="B60" s="39">
        <v>42248</v>
      </c>
      <c r="C60" s="40">
        <v>-68645</v>
      </c>
      <c r="D60" s="43">
        <f>F20</f>
        <v>41457.86</v>
      </c>
      <c r="E60" s="43">
        <f>F58</f>
        <v>41307.59797957062</v>
      </c>
      <c r="F60" s="44">
        <f>C60+D60-E60</f>
        <v>-68494.73797957062</v>
      </c>
      <c r="J60" s="20"/>
      <c r="K60" s="20"/>
      <c r="L60" s="31" t="s">
        <v>67</v>
      </c>
      <c r="M60" s="28">
        <f>SUM(M41:M59)</f>
        <v>5054.290000000001</v>
      </c>
    </row>
    <row r="63" ht="12.75">
      <c r="A63" t="s">
        <v>87</v>
      </c>
    </row>
    <row r="82" spans="7:9" ht="12.75">
      <c r="G82" s="7"/>
      <c r="H82" s="7"/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2011-02-24T18:06:57Z</cp:lastPrinted>
  <dcterms:created xsi:type="dcterms:W3CDTF">2008-08-18T07:30:19Z</dcterms:created>
  <dcterms:modified xsi:type="dcterms:W3CDTF">2015-11-27T11:17:37Z</dcterms:modified>
  <cp:category/>
  <cp:version/>
  <cp:contentType/>
  <cp:contentStatus/>
</cp:coreProperties>
</file>