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<sst xmlns="http://schemas.openxmlformats.org/spreadsheetml/2006/main" count="119" uniqueCount="99">
  <si>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</si>
  <si>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</si>
  <si>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</si>
  <si>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</si>
  <si>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</si>
  <si>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</si>
  <si>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</si>
  <si>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</si>
  <si>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</si>
  <si>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</si>
  <si>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</si>
  <si>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</si>
  <si>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</si>
  <si>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</si>
  <si>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</si>
  <si>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</si>
  <si>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</si>
  <si>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</si>
  <si>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</si>
  <si>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</si>
  <si>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</si>
  <si>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</si>
  <si>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</si>
  <si>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</si>
  <si>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</si>
  <si>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</si>
  <si>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</si>
  <si>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</si>
  <si>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</si>
  <si>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</si>
  <si>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</si>
  <si>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</si>
  <si>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</si>
  <si>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</si>
  <si>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</si>
  <si>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</si>
  <si>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</si>
  <si>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</si>
  <si>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</si>
  <si>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</si>
  <si>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</si>
  <si>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</si>
  <si>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</si>
  <si>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</si>
  <si>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</si>
  <si>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</si>
  <si>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</si>
  <si>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</si>
  <si>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</si>
  <si>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</si>
  <si>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</si>
  <si>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</si>
  <si>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</si>
  <si>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</si>
  <si>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</si>
  <si>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</si>
  <si>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</si>
  <si>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</si>
  <si>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</si>
  <si>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</si>
  <si>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</si>
  <si>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</si>
  <si>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</si>
  <si>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</si>
  <si>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</si>
  <si>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</si>
  <si>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</si>
  <si>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</si>
  <si>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</si>
  <si>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</si>
  <si>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</si>
  <si>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</si>
  <si>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</si>
  <si>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</si>
  <si>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</si>
  <si>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</si>
  <si>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</si>
  <si>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</si>
  <si>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</si>
  <si>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</si>
  <si>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</si>
  <si>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</si>
  <si>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</si>
  <si>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</si>
  <si>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</si>
  <si>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</si>
  <si>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</si>
  <si>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</si>
  <si>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</si>
  <si>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</si>
  <si>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</si>
  <si>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</si>
  <si>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2) Дератизация</t>
  </si>
  <si>
    <t>ост.на 01.01</t>
  </si>
  <si>
    <t>декабрь</t>
  </si>
  <si>
    <t xml:space="preserve">                    за  декабрь   2014 г.</t>
  </si>
  <si>
    <t>3.  Материалы</t>
  </si>
  <si>
    <t>Вышка для уст-ки елки</t>
  </si>
  <si>
    <t>Закрытие подвальных окон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</si>
</sst>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4">
      <selection activeCell="L25" sqref="L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82</v>
      </c>
      <c r="C3" s="8" t="s">
        <v>94</v>
      </c>
      <c r="D3" s="8" t="s">
        <v>90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88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3505.3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69</v>
      </c>
      <c r="J8" s="15"/>
      <c r="K8" s="15" t="s">
        <v>46</v>
      </c>
      <c r="L8" s="21">
        <v>7</v>
      </c>
      <c r="M8" s="46">
        <f t="shared" si="0"/>
        <v>961.7202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905.8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2143</v>
      </c>
      <c r="F11" t="s">
        <v>69</v>
      </c>
      <c r="J11" s="16"/>
      <c r="K11" s="18" t="s">
        <v>51</v>
      </c>
      <c r="L11" s="23">
        <v>6</v>
      </c>
      <c r="M11" s="46">
        <f t="shared" si="0"/>
        <v>824.3315999999999</v>
      </c>
    </row>
    <row r="12" spans="1:13" ht="12.75">
      <c r="A12" t="s">
        <v>7</v>
      </c>
      <c r="E12">
        <v>498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41030.68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46510.98</v>
      </c>
      <c r="J17" s="15" t="s">
        <v>56</v>
      </c>
      <c r="K17" s="26" t="s">
        <v>57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1.13356590726744</v>
      </c>
      <c r="J18" s="16" t="s">
        <v>58</v>
      </c>
      <c r="K18" s="18" t="s">
        <v>59</v>
      </c>
      <c r="L18" s="23">
        <v>4.37</v>
      </c>
      <c r="M18" s="46">
        <f t="shared" si="0"/>
        <v>600.3881819999999</v>
      </c>
    </row>
    <row r="19" spans="1:13" ht="12.75">
      <c r="A19" t="s">
        <v>91</v>
      </c>
      <c r="F19" s="5">
        <v>600</v>
      </c>
      <c r="J19" s="20"/>
      <c r="K19" s="27" t="s">
        <v>60</v>
      </c>
      <c r="L19" s="28">
        <f>SUM(L6:L18)</f>
        <v>17.37</v>
      </c>
      <c r="M19" s="34">
        <f>SUM(M6:M18)</f>
        <v>2386.439982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47110.98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85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86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80</v>
      </c>
      <c r="F25" s="11">
        <v>5203.46</v>
      </c>
      <c r="J25" s="20">
        <v>3</v>
      </c>
      <c r="K25" s="20" t="s">
        <v>98</v>
      </c>
      <c r="L25" s="25">
        <v>1.12</v>
      </c>
      <c r="M25" s="33">
        <f t="shared" si="1"/>
        <v>138.11278095999998</v>
      </c>
    </row>
    <row r="26" spans="1:13" ht="12.75">
      <c r="A26" s="6" t="s">
        <v>18</v>
      </c>
      <c r="D26" t="s">
        <v>81</v>
      </c>
      <c r="E26" s="7"/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1332</v>
      </c>
      <c r="J27" s="20">
        <v>5</v>
      </c>
      <c r="K27" s="51"/>
      <c r="L27" s="52"/>
      <c r="M27" s="33">
        <f t="shared" si="1"/>
        <v>0</v>
      </c>
    </row>
    <row r="28" spans="1:13" ht="12.75">
      <c r="A28" s="4" t="s">
        <v>35</v>
      </c>
      <c r="B28" s="1"/>
      <c r="C28" s="1"/>
      <c r="F28" s="32">
        <f>F25+F26+F27</f>
        <v>9405.84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1.16</v>
      </c>
      <c r="E30">
        <v>0</v>
      </c>
      <c r="F30" s="11">
        <f>E7*D30</f>
        <v>4066.148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92</v>
      </c>
      <c r="B31">
        <v>944.7</v>
      </c>
      <c r="C31" t="s">
        <v>16</v>
      </c>
      <c r="D31" s="5">
        <v>0.5</v>
      </c>
      <c r="E31" t="s">
        <v>17</v>
      </c>
      <c r="F31" s="11">
        <f>B31*D31</f>
        <v>472.35</v>
      </c>
      <c r="J31" s="20">
        <v>9</v>
      </c>
      <c r="K31" s="30"/>
      <c r="L31" s="28"/>
      <c r="M31" s="45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4538.4980000000005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3505.3</v>
      </c>
      <c r="F34" s="35">
        <f>C34/D34*E34</f>
        <v>2676.256300998852</v>
      </c>
      <c r="J34" s="20">
        <v>12</v>
      </c>
      <c r="K34" s="20"/>
      <c r="L34" s="25"/>
      <c r="M34" s="33"/>
    </row>
    <row r="35" spans="1:13" ht="12.75">
      <c r="A35" t="s">
        <v>23</v>
      </c>
      <c r="C35">
        <v>149195</v>
      </c>
      <c r="D35">
        <v>219171.6</v>
      </c>
      <c r="E35">
        <v>3505.3</v>
      </c>
      <c r="F35" s="35">
        <f>C35/D35*E35</f>
        <v>2386.135947814407</v>
      </c>
      <c r="J35" s="20"/>
      <c r="K35" s="30" t="s">
        <v>60</v>
      </c>
      <c r="L35" s="28">
        <f>SUM(L23:L34)</f>
        <v>34.12</v>
      </c>
      <c r="M35" s="34">
        <f>SUM(M23:M34)</f>
        <v>4207.50721996</v>
      </c>
    </row>
    <row r="36" spans="1:11" ht="12.75">
      <c r="A36" t="s">
        <v>24</v>
      </c>
      <c r="F36" s="11">
        <f>M35</f>
        <v>4207.50721996</v>
      </c>
      <c r="K36" s="1" t="s">
        <v>64</v>
      </c>
    </row>
    <row r="37" spans="1:13" ht="12.75">
      <c r="A37" t="s">
        <v>79</v>
      </c>
      <c r="F37" s="5">
        <v>0</v>
      </c>
      <c r="J37" s="22" t="s">
        <v>37</v>
      </c>
      <c r="K37" s="22"/>
      <c r="L37" s="22" t="s">
        <v>65</v>
      </c>
      <c r="M37" s="22" t="s">
        <v>43</v>
      </c>
    </row>
    <row r="38" spans="1:13" ht="12.75">
      <c r="A38" t="s">
        <v>25</v>
      </c>
      <c r="F38" s="11">
        <f>M54</f>
        <v>185</v>
      </c>
      <c r="J38" s="23" t="s">
        <v>38</v>
      </c>
      <c r="K38" s="23" t="s">
        <v>39</v>
      </c>
      <c r="L38" s="23"/>
      <c r="M38" s="23" t="s">
        <v>66</v>
      </c>
    </row>
    <row r="39" spans="1:13" ht="12.75">
      <c r="A39" t="s">
        <v>26</v>
      </c>
      <c r="F39" s="5"/>
      <c r="J39" s="20">
        <v>1</v>
      </c>
      <c r="K39" s="20" t="s">
        <v>97</v>
      </c>
      <c r="L39" s="25"/>
      <c r="M39" s="25">
        <v>185</v>
      </c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3505.3</v>
      </c>
      <c r="C41" t="s">
        <v>16</v>
      </c>
      <c r="D41" s="11">
        <v>0.55</v>
      </c>
      <c r="E41" t="s">
        <v>17</v>
      </c>
      <c r="F41" s="11">
        <f>B41*D41</f>
        <v>1927.9150000000002</v>
      </c>
      <c r="J41" s="20">
        <v>3</v>
      </c>
      <c r="K41" s="20"/>
      <c r="L41" s="25"/>
      <c r="M41" s="25"/>
    </row>
    <row r="42" spans="1:13" ht="12.75">
      <c r="A42" s="4" t="s">
        <v>76</v>
      </c>
      <c r="B42" s="4"/>
      <c r="C42" s="10"/>
      <c r="F42" s="32">
        <f>SUM(F34:F41)</f>
        <v>11382.81446877326</v>
      </c>
      <c r="J42" s="20">
        <v>4</v>
      </c>
      <c r="K42" s="20"/>
      <c r="L42" s="25"/>
      <c r="M42" s="25"/>
    </row>
    <row r="43" spans="1:13" ht="12.75">
      <c r="A43" s="4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B44">
        <v>3505.3</v>
      </c>
      <c r="C44" t="s">
        <v>69</v>
      </c>
      <c r="D44" s="5">
        <v>0.26</v>
      </c>
      <c r="E44" t="s">
        <v>17</v>
      </c>
      <c r="F44" s="11">
        <f>B44*D44</f>
        <v>911.378</v>
      </c>
      <c r="J44" s="20">
        <v>6</v>
      </c>
      <c r="K44" s="20"/>
      <c r="L44" s="25"/>
      <c r="M44" s="25"/>
    </row>
    <row r="45" spans="1:13" ht="12.75">
      <c r="A45" t="s">
        <v>30</v>
      </c>
      <c r="F45" s="5"/>
      <c r="J45" s="20">
        <v>7</v>
      </c>
      <c r="K45" s="20"/>
      <c r="L45" s="25"/>
      <c r="M45" s="25"/>
    </row>
    <row r="46" spans="1:13" ht="12.75">
      <c r="A46" s="7" t="s">
        <v>78</v>
      </c>
      <c r="F46" s="5"/>
      <c r="J46" s="20">
        <v>8</v>
      </c>
      <c r="K46" s="20"/>
      <c r="L46" s="25"/>
      <c r="M46" s="25"/>
    </row>
    <row r="47" spans="2:13" ht="12.75">
      <c r="B47">
        <v>3505.3</v>
      </c>
      <c r="C47" t="s">
        <v>77</v>
      </c>
      <c r="D47" s="11">
        <v>0.88</v>
      </c>
      <c r="F47" s="11">
        <f>B47*D47</f>
        <v>3084.664</v>
      </c>
      <c r="J47" s="20">
        <v>9</v>
      </c>
      <c r="K47" s="20"/>
      <c r="L47" s="25"/>
      <c r="M47" s="25"/>
    </row>
    <row r="48" spans="1:13" ht="12.75">
      <c r="A48" s="4" t="s">
        <v>31</v>
      </c>
      <c r="F48" s="32">
        <f>F44+F47</f>
        <v>3996.0420000000004</v>
      </c>
      <c r="J48" s="20">
        <v>10</v>
      </c>
      <c r="K48" s="20"/>
      <c r="L48" s="25"/>
      <c r="M48" s="25"/>
    </row>
    <row r="49" spans="1:13" ht="12.75">
      <c r="A49" s="4" t="s">
        <v>32</v>
      </c>
      <c r="J49" s="20">
        <v>11</v>
      </c>
      <c r="K49" s="20"/>
      <c r="L49" s="25"/>
      <c r="M49" s="25"/>
    </row>
    <row r="50" spans="1:13" ht="12.75">
      <c r="A50" s="7" t="s">
        <v>83</v>
      </c>
      <c r="B50" s="7"/>
      <c r="C50" s="7"/>
      <c r="D50" s="7"/>
      <c r="E50" s="7"/>
      <c r="F50" s="7"/>
      <c r="J50" s="20">
        <v>12</v>
      </c>
      <c r="K50" s="20"/>
      <c r="L50" s="25"/>
      <c r="M50" s="25"/>
    </row>
    <row r="51" spans="2:13" ht="12.75">
      <c r="B51">
        <v>3505.3</v>
      </c>
      <c r="C51" t="s">
        <v>77</v>
      </c>
      <c r="D51" s="11">
        <v>2.63</v>
      </c>
      <c r="F51" s="11">
        <f>B51*D51</f>
        <v>9218.939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SUM(F51)</f>
        <v>9218.939</v>
      </c>
      <c r="J52" s="20">
        <v>14</v>
      </c>
      <c r="K52" s="20"/>
      <c r="L52" s="25"/>
      <c r="M52" s="25"/>
    </row>
    <row r="53" spans="1:13" ht="12.75">
      <c r="A53" s="47" t="s">
        <v>89</v>
      </c>
      <c r="B53" s="48"/>
      <c r="C53" s="48"/>
      <c r="D53" s="49">
        <v>2.51</v>
      </c>
      <c r="E53" s="48"/>
      <c r="F53" s="50">
        <f>D53*E7</f>
        <v>8798.303</v>
      </c>
      <c r="J53" s="20">
        <v>15</v>
      </c>
      <c r="K53" s="20"/>
      <c r="L53" s="25"/>
      <c r="M53" s="25"/>
    </row>
    <row r="54" spans="1:13" ht="12.75">
      <c r="A54" s="1" t="s">
        <v>34</v>
      </c>
      <c r="B54" s="1"/>
      <c r="F54" s="32">
        <f>F28+F32+F42+F48+F52+F53</f>
        <v>47340.43646877326</v>
      </c>
      <c r="J54" s="20"/>
      <c r="K54" s="20"/>
      <c r="L54" s="31" t="s">
        <v>67</v>
      </c>
      <c r="M54" s="34">
        <f>SUM(M39:M53)</f>
        <v>185</v>
      </c>
    </row>
    <row r="55" spans="1:6" ht="12.75">
      <c r="A55" s="1" t="s">
        <v>87</v>
      </c>
      <c r="B55" s="37"/>
      <c r="C55" s="37">
        <v>0.058</v>
      </c>
      <c r="D55" s="1"/>
      <c r="E55" s="1"/>
      <c r="F55" s="32">
        <f>F54*5.8%</f>
        <v>2745.745315188849</v>
      </c>
    </row>
    <row r="56" spans="1:6" ht="15">
      <c r="A56" s="12" t="s">
        <v>36</v>
      </c>
      <c r="B56" s="12"/>
      <c r="C56" s="12"/>
      <c r="D56" s="12"/>
      <c r="E56" s="12"/>
      <c r="F56" s="36">
        <f>F54+F55</f>
        <v>50086.18178396211</v>
      </c>
    </row>
    <row r="57" spans="2:6" ht="12.75">
      <c r="B57" s="38" t="s">
        <v>72</v>
      </c>
      <c r="C57" s="39" t="s">
        <v>73</v>
      </c>
      <c r="D57" s="22" t="s">
        <v>74</v>
      </c>
      <c r="E57" s="22" t="s">
        <v>75</v>
      </c>
      <c r="F57" s="42" t="s">
        <v>93</v>
      </c>
    </row>
    <row r="58" spans="1:6" ht="12.75">
      <c r="A58" s="13"/>
      <c r="B58" s="40">
        <v>42339</v>
      </c>
      <c r="C58" s="41">
        <v>105908</v>
      </c>
      <c r="D58" s="43">
        <f>F20</f>
        <v>47110.98</v>
      </c>
      <c r="E58" s="43">
        <f>F56</f>
        <v>50086.18178396211</v>
      </c>
      <c r="F58" s="44">
        <f>C58+D58-E58</f>
        <v>102932.7982160379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2015-02-28T11:59:46Z</dcterms:modified>
  <cp:category/>
  <cp:version/>
  <cp:contentType/>
  <cp:contentStatus/>
</cp:coreProperties>
</file>