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<sst xmlns="http://schemas.openxmlformats.org/spreadsheetml/2006/main" count="122" uniqueCount="97">
  <si>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</si>
  <si>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</si>
  <si>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</si>
  <si>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</si>
  <si>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</si>
  <si>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</si>
  <si>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</si>
  <si>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</si>
  <si>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</si>
  <si>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</si>
  <si>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</si>
  <si>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</si>
  <si>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</si>
  <si>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</si>
  <si>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</si>
  <si>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</si>
  <si>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</si>
  <si>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</si>
  <si>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</si>
  <si>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</si>
  <si>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</si>
  <si>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</si>
  <si>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</si>
  <si>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</si>
  <si>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</si>
  <si>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</si>
  <si>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</si>
  <si>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</si>
  <si>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</si>
  <si>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</si>
  <si>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</si>
  <si>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</si>
  <si>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</si>
  <si>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</si>
  <si>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</si>
  <si>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</si>
  <si>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</si>
  <si>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</si>
  <si>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</si>
  <si>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</si>
  <si>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</si>
  <si>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</si>
  <si>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</si>
  <si>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</si>
  <si>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</si>
  <si>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</si>
  <si>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</si>
  <si>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</si>
  <si>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</si>
  <si>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</si>
  <si>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</si>
  <si>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</si>
  <si>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</si>
  <si>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</si>
  <si>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</si>
  <si>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</si>
  <si>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</si>
  <si>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</si>
  <si>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</si>
  <si>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</si>
  <si>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</si>
  <si>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</si>
  <si>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</si>
  <si>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</si>
  <si>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</si>
  <si>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</si>
  <si>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</si>
  <si>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</si>
  <si>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</si>
  <si>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</si>
  <si>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</si>
  <si>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</si>
  <si>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</si>
  <si>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</si>
  <si>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</si>
  <si>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</si>
  <si>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</si>
  <si>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</si>
  <si>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</si>
  <si>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</si>
  <si>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</si>
  <si>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</si>
  <si>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</si>
  <si>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</si>
  <si>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</si>
  <si>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</si>
  <si>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</si>
  <si>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</si>
  <si>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</si>
  <si>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</si>
  <si>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</si>
  <si>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</si>
  <si>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</si>
  <si>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</si>
  <si>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01.07</t>
  </si>
  <si>
    <t>май-июнь</t>
  </si>
  <si>
    <t xml:space="preserve">                    за  май-июнь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</si>
</sst>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96</v>
      </c>
    </row>
    <row r="3" spans="2:13" ht="12.75">
      <c r="B3" s="1" t="s">
        <v>81</v>
      </c>
      <c r="C3" s="8" t="s">
        <v>95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91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71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3.77</v>
      </c>
      <c r="M8" s="47">
        <f t="shared" si="0"/>
        <v>517.955022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417</v>
      </c>
      <c r="F10" t="s">
        <v>71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71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0</v>
      </c>
      <c r="F12" t="s">
        <v>71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2</v>
      </c>
      <c r="M13" s="47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11068.4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9615.03</v>
      </c>
      <c r="J17" s="15" t="s">
        <v>59</v>
      </c>
      <c r="K17" s="26" t="s">
        <v>60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0.8686919518629613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5.77</v>
      </c>
      <c r="M19" s="34">
        <f>SUM(M6:M18)</f>
        <v>792.732222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9615.03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80</v>
      </c>
      <c r="F25" s="11">
        <v>2312.64</v>
      </c>
      <c r="J25" s="20"/>
      <c r="K25" s="30" t="s">
        <v>63</v>
      </c>
      <c r="L25" s="28">
        <f>SUM(L23:L23)</f>
        <v>0</v>
      </c>
      <c r="M25" s="34">
        <f>SUM(M23:M24)</f>
        <v>0</v>
      </c>
    </row>
    <row r="26" spans="1:11" ht="12.75">
      <c r="A26" s="6" t="s">
        <v>19</v>
      </c>
      <c r="K26" s="1" t="s">
        <v>67</v>
      </c>
    </row>
    <row r="27" spans="1:13" ht="12.75">
      <c r="A27" s="6" t="s">
        <v>90</v>
      </c>
      <c r="F27" s="5">
        <v>0</v>
      </c>
      <c r="J27" s="22" t="s">
        <v>40</v>
      </c>
      <c r="K27" s="22"/>
      <c r="L27" s="22" t="s">
        <v>68</v>
      </c>
      <c r="M27" s="22" t="s">
        <v>46</v>
      </c>
    </row>
    <row r="28" spans="1:13" ht="12.75">
      <c r="A28" s="4" t="s">
        <v>38</v>
      </c>
      <c r="F28" s="32">
        <f>F25+F26+F27</f>
        <v>2312.64</v>
      </c>
      <c r="J28" s="23" t="s">
        <v>41</v>
      </c>
      <c r="K28" s="23" t="s">
        <v>42</v>
      </c>
      <c r="L28" s="23"/>
      <c r="M28" s="23" t="s">
        <v>69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82</v>
      </c>
      <c r="D30" s="5">
        <v>2.17</v>
      </c>
      <c r="E30" t="s">
        <v>18</v>
      </c>
      <c r="F30" s="11">
        <f>E7*D30</f>
        <v>1244.712</v>
      </c>
      <c r="J30" s="20">
        <v>2</v>
      </c>
      <c r="K30" s="20"/>
      <c r="L30" s="25"/>
      <c r="M30" s="25"/>
    </row>
    <row r="31" spans="1:13" ht="12.75">
      <c r="A31" t="s">
        <v>83</v>
      </c>
      <c r="J31" s="20">
        <v>3</v>
      </c>
      <c r="K31" s="20"/>
      <c r="L31" s="25"/>
      <c r="M31" s="25"/>
    </row>
    <row r="32" spans="2:13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  <c r="J32" s="20">
        <v>4</v>
      </c>
      <c r="K32" s="20"/>
      <c r="L32" s="25"/>
      <c r="M32" s="25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>
        <v>5</v>
      </c>
      <c r="K33" s="20"/>
      <c r="L33" s="25"/>
      <c r="M33" s="25"/>
    </row>
    <row r="34" spans="1:13" ht="12.75">
      <c r="A34" t="s">
        <v>85</v>
      </c>
      <c r="F34" s="5">
        <v>0</v>
      </c>
      <c r="J34" s="20"/>
      <c r="K34" s="20"/>
      <c r="L34" s="31" t="s">
        <v>70</v>
      </c>
      <c r="M34" s="34">
        <f>SUM(M29:M33)</f>
        <v>0</v>
      </c>
    </row>
    <row r="35" spans="1:6" ht="12.75">
      <c r="A35" s="4" t="s">
        <v>22</v>
      </c>
      <c r="B35" s="10"/>
      <c r="C35" s="10"/>
      <c r="F35" s="32">
        <f>SUM(F30:F34)</f>
        <v>1244.712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326784</v>
      </c>
      <c r="D37">
        <v>218869.7</v>
      </c>
      <c r="E37">
        <v>573.6</v>
      </c>
      <c r="F37" s="35">
        <f>C37/D37*E37</f>
        <v>856.4150378055984</v>
      </c>
    </row>
    <row r="38" spans="1:6" ht="12.75">
      <c r="A38" t="s">
        <v>25</v>
      </c>
      <c r="C38">
        <v>302275</v>
      </c>
      <c r="D38">
        <v>218869.7</v>
      </c>
      <c r="E38">
        <v>573.6</v>
      </c>
      <c r="F38" s="35">
        <f>C38/D38*E38</f>
        <v>792.1833858227064</v>
      </c>
    </row>
    <row r="39" spans="1:6" ht="12.75">
      <c r="A39" t="s">
        <v>26</v>
      </c>
      <c r="F39" s="11">
        <f>M25</f>
        <v>0</v>
      </c>
    </row>
    <row r="40" spans="1:6" ht="12.75">
      <c r="A40" t="s">
        <v>79</v>
      </c>
      <c r="F40" s="5">
        <v>0</v>
      </c>
    </row>
    <row r="41" spans="1:6" ht="12.75">
      <c r="A41" t="s">
        <v>27</v>
      </c>
      <c r="F41" s="11">
        <f>M34</f>
        <v>0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573.6</v>
      </c>
      <c r="C44" t="s">
        <v>17</v>
      </c>
      <c r="D44" s="11">
        <v>0.75</v>
      </c>
      <c r="E44" t="s">
        <v>18</v>
      </c>
      <c r="F44" s="11">
        <f>B44*D44</f>
        <v>430.20000000000005</v>
      </c>
    </row>
    <row r="45" spans="1:6" ht="12.75">
      <c r="A45" s="45" t="s">
        <v>88</v>
      </c>
      <c r="B45" s="45"/>
      <c r="C45" s="45"/>
      <c r="D45" s="46"/>
      <c r="E45" s="45"/>
      <c r="F45" s="46">
        <v>0</v>
      </c>
    </row>
    <row r="46" spans="1:6" ht="12.75">
      <c r="A46" s="4" t="s">
        <v>30</v>
      </c>
      <c r="B46" s="10"/>
      <c r="C46" s="10"/>
      <c r="F46" s="32">
        <f>SUM(F37:F45)</f>
        <v>2078.7984236283046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71</v>
      </c>
      <c r="D48" s="5">
        <v>0.36</v>
      </c>
      <c r="E48" t="s">
        <v>18</v>
      </c>
      <c r="F48" s="11">
        <f>B48*D48</f>
        <v>206.496</v>
      </c>
    </row>
    <row r="49" spans="1:6" ht="12.75">
      <c r="A49" t="s">
        <v>33</v>
      </c>
      <c r="F49" s="5"/>
    </row>
    <row r="50" spans="1:6" ht="12.75">
      <c r="A50" s="7" t="s">
        <v>86</v>
      </c>
      <c r="F50" s="5"/>
    </row>
    <row r="51" spans="2:6" ht="12.75">
      <c r="B51">
        <v>573.6</v>
      </c>
      <c r="C51" t="s">
        <v>17</v>
      </c>
      <c r="D51" s="11">
        <v>1.6</v>
      </c>
      <c r="E51" t="s">
        <v>18</v>
      </c>
      <c r="F51" s="11">
        <f>B51*D51</f>
        <v>917.7600000000001</v>
      </c>
    </row>
    <row r="52" spans="1:6" ht="12.75">
      <c r="A52" s="4" t="s">
        <v>34</v>
      </c>
      <c r="F52" s="32">
        <f>F48+F51</f>
        <v>1124.256</v>
      </c>
    </row>
    <row r="53" ht="12.75">
      <c r="A53" s="4" t="s">
        <v>35</v>
      </c>
    </row>
    <row r="54" spans="1:6" ht="12.75">
      <c r="A54" s="7" t="s">
        <v>87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4.79</v>
      </c>
      <c r="E55" t="s">
        <v>18</v>
      </c>
      <c r="F55" s="11">
        <f>B55*D55</f>
        <v>2747.5440000000003</v>
      </c>
    </row>
    <row r="56" spans="1:6" ht="12.75">
      <c r="A56" s="4" t="s">
        <v>36</v>
      </c>
      <c r="F56" s="32">
        <f>SUM(F55)</f>
        <v>2747.5440000000003</v>
      </c>
    </row>
    <row r="57" spans="1:6" ht="12.75">
      <c r="A57" s="48" t="s">
        <v>92</v>
      </c>
      <c r="B57" s="45"/>
      <c r="C57" s="45"/>
      <c r="D57" s="49">
        <v>0</v>
      </c>
      <c r="E57" s="45"/>
      <c r="F57" s="50">
        <f>D57*E7</f>
        <v>0</v>
      </c>
    </row>
    <row r="58" spans="1:6" ht="12.75">
      <c r="A58" s="1" t="s">
        <v>37</v>
      </c>
      <c r="B58" s="1"/>
      <c r="F58" s="32">
        <f>F28+F35+F46+F52+F56+F57</f>
        <v>9507.950423628305</v>
      </c>
    </row>
    <row r="59" spans="1:6" ht="12.75">
      <c r="A59" s="1" t="s">
        <v>89</v>
      </c>
      <c r="B59" s="36"/>
      <c r="C59" s="36">
        <v>0.058</v>
      </c>
      <c r="D59" s="1"/>
      <c r="E59" s="1"/>
      <c r="F59" s="32">
        <f>F58*5.8%</f>
        <v>551.4611245704416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10059.411548198746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41760</v>
      </c>
      <c r="C62" s="40">
        <v>14296</v>
      </c>
      <c r="D62" s="42">
        <f>F20</f>
        <v>9615.03</v>
      </c>
      <c r="E62" s="42">
        <f>F60</f>
        <v>10059.411548198746</v>
      </c>
      <c r="F62" s="43">
        <f>C62+D62-E62</f>
        <v>13851.618451801252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2014-08-19T16:09:45Z</dcterms:modified>
  <cp:category/>
  <cp:version/>
  <cp:contentType/>
  <cp:contentStatus/>
</cp:coreProperties>
</file>