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<sst xmlns="http://schemas.openxmlformats.org/spreadsheetml/2006/main" count="126" uniqueCount="100">
  <si>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</si>
  <si>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</si>
  <si>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</si>
  <si>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</si>
  <si>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</si>
  <si>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</si>
  <si>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</si>
  <si>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</si>
  <si>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</si>
  <si>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</si>
  <si>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</si>
  <si>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</si>
  <si>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</si>
  <si>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</si>
  <si>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</si>
  <si>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</si>
  <si>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</si>
  <si>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</si>
  <si>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</si>
  <si>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</si>
  <si>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</si>
  <si>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</si>
  <si>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</si>
  <si>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</si>
  <si>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</si>
  <si>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</si>
  <si>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</si>
  <si>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</si>
  <si>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</si>
  <si>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</si>
  <si>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</si>
  <si>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</si>
  <si>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</si>
  <si>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</si>
  <si>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</si>
  <si>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</si>
  <si>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</si>
  <si>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</si>
  <si>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</si>
  <si>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</si>
  <si>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</si>
  <si>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</si>
  <si>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</si>
  <si>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</si>
  <si>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</si>
  <si>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</si>
  <si>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</si>
  <si>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</si>
  <si>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</si>
  <si>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</si>
  <si>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</si>
  <si>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</si>
  <si>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</si>
  <si>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</si>
  <si>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</si>
  <si>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</si>
  <si>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</si>
  <si>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</si>
  <si>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</si>
  <si>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</si>
  <si>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</si>
  <si>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</si>
  <si>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</si>
  <si>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</si>
  <si>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</si>
  <si>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</si>
  <si>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</si>
  <si>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</si>
  <si>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</si>
  <si>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</si>
  <si>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</si>
  <si>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</si>
  <si>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4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</si>
  <si>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</si>
  <si>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</si>
  <si>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</si>
  <si>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</si>
  <si>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</si>
  <si>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</si>
  <si>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</si>
  <si>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0,7 ставки</t>
  </si>
  <si>
    <t>0,5 ставки</t>
  </si>
  <si>
    <t>((з/пл. и ЕСН администрации ООО , содерж.оргтехники, почт.канц-е  расходы)</t>
  </si>
  <si>
    <t xml:space="preserve">          за</t>
  </si>
  <si>
    <t>1) Вывоз и размещение ТБО</t>
  </si>
  <si>
    <t>2) Дежурное освещение</t>
  </si>
  <si>
    <t>3) Дератизация</t>
  </si>
  <si>
    <t>4) ВДПО</t>
  </si>
  <si>
    <t>(прочистка по акту)</t>
  </si>
  <si>
    <t>кв.</t>
  </si>
  <si>
    <t>Горгаз (тех.обслуживание и ремонт)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</si>
  <si>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</si>
  <si>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</si>
  <si>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</si>
  <si>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</si>
  <si>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ост.на 01.02</t>
  </si>
  <si>
    <t>январь</t>
  </si>
  <si>
    <t>2014 г.</t>
  </si>
  <si>
    <t xml:space="preserve">                    за январь  2014 г.</t>
  </si>
  <si>
    <r>
      <t>1.2 Арендаторы (Эр-Телеком,Интер-телеком, ростелеком</t>
    </r>
    <r>
      <rPr>
        <sz val="8"/>
        <rFont val="Arial Cyr"/>
        <family val="0"/>
      </rPr>
      <t>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</si>
</sst>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33">
      <selection activeCell="K23" sqref="K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98</v>
      </c>
    </row>
    <row r="3" spans="2:13" ht="12.75">
      <c r="B3" s="1" t="s">
        <v>83</v>
      </c>
      <c r="C3" s="8" t="s">
        <v>96</v>
      </c>
      <c r="D3" s="8" t="s">
        <v>97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93</v>
      </c>
      <c r="L6" s="25">
        <v>2</v>
      </c>
      <c r="M6" s="49">
        <f>L6*114.3*1.202</f>
        <v>274.7772</v>
      </c>
    </row>
    <row r="7" spans="1:13" ht="12.75">
      <c r="A7" t="s">
        <v>2</v>
      </c>
      <c r="E7">
        <v>3307.8</v>
      </c>
      <c r="F7" t="s">
        <v>71</v>
      </c>
      <c r="J7" s="14">
        <v>2</v>
      </c>
      <c r="K7" s="14" t="s">
        <v>47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230</v>
      </c>
      <c r="F8" t="s">
        <v>71</v>
      </c>
      <c r="J8" s="15"/>
      <c r="K8" s="15" t="s">
        <v>48</v>
      </c>
      <c r="L8" s="21">
        <v>3</v>
      </c>
      <c r="M8" s="49">
        <f t="shared" si="0"/>
        <v>412.16579999999993</v>
      </c>
    </row>
    <row r="9" spans="1:13" ht="12.75">
      <c r="A9" t="s">
        <v>4</v>
      </c>
      <c r="J9" s="16"/>
      <c r="K9" s="16" t="s">
        <v>49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479</v>
      </c>
      <c r="F10" t="s">
        <v>71</v>
      </c>
      <c r="J10" s="15">
        <v>3</v>
      </c>
      <c r="K10" s="24" t="s">
        <v>50</v>
      </c>
      <c r="L10" s="21"/>
      <c r="M10" s="49">
        <f t="shared" si="0"/>
        <v>0</v>
      </c>
    </row>
    <row r="11" spans="1:13" ht="12.75">
      <c r="A11" t="s">
        <v>6</v>
      </c>
      <c r="E11">
        <v>3715</v>
      </c>
      <c r="F11" t="s">
        <v>71</v>
      </c>
      <c r="J11" s="16"/>
      <c r="K11" s="18" t="s">
        <v>53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332.1</v>
      </c>
      <c r="F12" t="s">
        <v>71</v>
      </c>
      <c r="J12" s="14">
        <v>4</v>
      </c>
      <c r="K12" s="17" t="s">
        <v>51</v>
      </c>
      <c r="L12" s="22"/>
      <c r="M12" s="49">
        <f t="shared" si="0"/>
        <v>0</v>
      </c>
    </row>
    <row r="13" spans="10:13" ht="12.75">
      <c r="J13" s="16"/>
      <c r="K13" s="18" t="s">
        <v>52</v>
      </c>
      <c r="L13" s="23">
        <v>6</v>
      </c>
      <c r="M13" s="49">
        <f t="shared" si="0"/>
        <v>824.3315999999999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38511.35</v>
      </c>
      <c r="J16" s="15" t="s">
        <v>56</v>
      </c>
      <c r="K16" s="26" t="s">
        <v>57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28711.82</v>
      </c>
      <c r="J17" s="15" t="s">
        <v>58</v>
      </c>
      <c r="K17" s="26" t="s">
        <v>59</v>
      </c>
      <c r="L17" s="21">
        <v>3</v>
      </c>
      <c r="M17" s="49">
        <f t="shared" si="0"/>
        <v>412.16579999999993</v>
      </c>
    </row>
    <row r="18" spans="2:13" ht="12.75">
      <c r="B18" t="s">
        <v>11</v>
      </c>
      <c r="F18" s="9">
        <f>F17/F16</f>
        <v>0.7455417688551557</v>
      </c>
      <c r="J18" s="16" t="s">
        <v>60</v>
      </c>
      <c r="K18" s="18" t="s">
        <v>61</v>
      </c>
      <c r="L18" s="23">
        <v>3.8</v>
      </c>
      <c r="M18" s="49">
        <f t="shared" si="0"/>
        <v>522.0766799999999</v>
      </c>
    </row>
    <row r="19" spans="1:13" ht="12.75">
      <c r="A19" s="7" t="s">
        <v>99</v>
      </c>
      <c r="B19" s="7"/>
      <c r="C19" s="7"/>
      <c r="D19" s="7"/>
      <c r="E19" s="7"/>
      <c r="F19" s="5">
        <v>1410.96</v>
      </c>
      <c r="J19" s="20"/>
      <c r="K19" s="27" t="s">
        <v>62</v>
      </c>
      <c r="L19" s="28">
        <f>SUM(L6:L18)</f>
        <v>17.8</v>
      </c>
      <c r="M19" s="34">
        <f>SUM(M6:M18)</f>
        <v>2445.5170799999996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30122.78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/>
      <c r="L23" s="25"/>
      <c r="M23" s="33">
        <f>L23*114.3*1.202*1.15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aca="true" t="shared" si="1" ref="M24:M36">L24*114.3*1.202*1.15</f>
        <v>0</v>
      </c>
    </row>
    <row r="25" spans="1:13" ht="12.75">
      <c r="A25" t="s">
        <v>15</v>
      </c>
      <c r="D25" t="s">
        <v>80</v>
      </c>
      <c r="F25" s="11">
        <v>4047.13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81</v>
      </c>
      <c r="F26" s="5">
        <v>2391.98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92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B28" s="1"/>
      <c r="F28" s="32">
        <f>F25+F26+F27</f>
        <v>6439.110000000001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3572.4240000000004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85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942</v>
      </c>
      <c r="C32" t="s">
        <v>20</v>
      </c>
      <c r="D32" s="5">
        <v>3.31</v>
      </c>
      <c r="E32" t="s">
        <v>17</v>
      </c>
      <c r="F32" s="5">
        <v>3118.02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86</v>
      </c>
      <c r="B33">
        <v>230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87</v>
      </c>
      <c r="B34">
        <v>48</v>
      </c>
      <c r="C34" t="s">
        <v>89</v>
      </c>
      <c r="D34" s="5">
        <v>0</v>
      </c>
      <c r="E34" t="s">
        <v>17</v>
      </c>
      <c r="F34" s="11">
        <f>B34*D34</f>
        <v>0</v>
      </c>
      <c r="J34" s="20">
        <v>12</v>
      </c>
      <c r="K34" s="20"/>
      <c r="L34" s="25"/>
      <c r="M34" s="33">
        <f t="shared" si="1"/>
        <v>0</v>
      </c>
    </row>
    <row r="35" spans="1:13" ht="12.75">
      <c r="A35" s="46"/>
      <c r="B35" s="46"/>
      <c r="C35" s="46" t="s">
        <v>88</v>
      </c>
      <c r="D35" s="45"/>
      <c r="E35" s="46"/>
      <c r="F35" s="47">
        <v>0</v>
      </c>
      <c r="J35" s="20">
        <v>13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6690.444</v>
      </c>
      <c r="J36" s="20">
        <v>14</v>
      </c>
      <c r="K36" s="20"/>
      <c r="L36" s="25"/>
      <c r="M36" s="33">
        <f t="shared" si="1"/>
        <v>0</v>
      </c>
    </row>
    <row r="37" spans="1:13" ht="12.75">
      <c r="A37" s="4" t="s">
        <v>22</v>
      </c>
      <c r="B37" s="4"/>
      <c r="J37" s="20"/>
      <c r="K37" s="30" t="s">
        <v>62</v>
      </c>
      <c r="L37" s="28">
        <f>SUM(L23:L36)</f>
        <v>0</v>
      </c>
      <c r="M37" s="34">
        <f>SUM(M23:M36)</f>
        <v>0</v>
      </c>
    </row>
    <row r="38" spans="1:11" ht="12.75">
      <c r="A38" t="s">
        <v>23</v>
      </c>
      <c r="C38">
        <v>170006</v>
      </c>
      <c r="D38">
        <v>219171.6</v>
      </c>
      <c r="E38">
        <v>3307.8</v>
      </c>
      <c r="F38" s="35">
        <f>C38/D38*E38</f>
        <v>2565.778808933274</v>
      </c>
      <c r="K38" s="1" t="s">
        <v>66</v>
      </c>
    </row>
    <row r="39" spans="1:13" ht="12.75">
      <c r="A39" t="s">
        <v>24</v>
      </c>
      <c r="C39">
        <v>161990</v>
      </c>
      <c r="D39">
        <v>219171.6</v>
      </c>
      <c r="E39">
        <v>3307.8</v>
      </c>
      <c r="F39" s="35">
        <f>C39/D39*E39</f>
        <v>2444.7990615572458</v>
      </c>
      <c r="J39" s="22" t="s">
        <v>39</v>
      </c>
      <c r="K39" s="22"/>
      <c r="L39" s="22" t="s">
        <v>67</v>
      </c>
      <c r="M39" s="22" t="s">
        <v>45</v>
      </c>
    </row>
    <row r="40" spans="1:13" ht="12.75">
      <c r="A40" t="s">
        <v>25</v>
      </c>
      <c r="F40" s="11">
        <f>M37</f>
        <v>0</v>
      </c>
      <c r="J40" s="23" t="s">
        <v>40</v>
      </c>
      <c r="K40" s="23" t="s">
        <v>41</v>
      </c>
      <c r="L40" s="23"/>
      <c r="M40" s="23" t="s">
        <v>68</v>
      </c>
    </row>
    <row r="41" spans="1:13" ht="12.75">
      <c r="A41" t="s">
        <v>79</v>
      </c>
      <c r="F41" s="5">
        <v>0</v>
      </c>
      <c r="J41" s="20">
        <v>1</v>
      </c>
      <c r="K41" s="20"/>
      <c r="L41" s="25"/>
      <c r="M41" s="25"/>
    </row>
    <row r="42" spans="1:13" ht="12.75">
      <c r="A42" t="s">
        <v>26</v>
      </c>
      <c r="F42" s="11">
        <f>M60</f>
        <v>0</v>
      </c>
      <c r="J42" s="20">
        <v>2</v>
      </c>
      <c r="K42" s="20"/>
      <c r="L42" s="25"/>
      <c r="M42" s="25"/>
    </row>
    <row r="43" spans="1:13" ht="12.75">
      <c r="A43" t="s">
        <v>27</v>
      </c>
      <c r="F43" s="5"/>
      <c r="J43" s="20">
        <v>3</v>
      </c>
      <c r="K43" s="20"/>
      <c r="L43" s="25"/>
      <c r="M43" s="25"/>
    </row>
    <row r="44" spans="1:13" ht="12.75">
      <c r="A44" t="s">
        <v>28</v>
      </c>
      <c r="F44" s="5"/>
      <c r="J44" s="20">
        <v>4</v>
      </c>
      <c r="K44" s="20"/>
      <c r="L44" s="25"/>
      <c r="M44" s="25"/>
    </row>
    <row r="45" spans="2:13" ht="12.75">
      <c r="B45">
        <v>3307.8</v>
      </c>
      <c r="C45" t="s">
        <v>16</v>
      </c>
      <c r="D45" s="11">
        <v>0.28</v>
      </c>
      <c r="E45" t="s">
        <v>17</v>
      </c>
      <c r="F45" s="11">
        <f>B45*D45</f>
        <v>926.1840000000001</v>
      </c>
      <c r="J45" s="20">
        <v>5</v>
      </c>
      <c r="K45" s="20"/>
      <c r="L45" s="25"/>
      <c r="M45" s="25"/>
    </row>
    <row r="46" spans="1:13" ht="12.75">
      <c r="A46" s="46" t="s">
        <v>90</v>
      </c>
      <c r="B46" s="46"/>
      <c r="C46" s="46"/>
      <c r="D46" s="47"/>
      <c r="E46" s="46"/>
      <c r="F46" s="47">
        <v>0</v>
      </c>
      <c r="J46" s="20">
        <v>6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5936.76187049052</v>
      </c>
      <c r="J47" s="20">
        <v>7</v>
      </c>
      <c r="K47" s="20"/>
      <c r="L47" s="25"/>
      <c r="M47" s="25"/>
    </row>
    <row r="48" spans="1:13" ht="12.75">
      <c r="A48" s="4" t="s">
        <v>30</v>
      </c>
      <c r="J48" s="20">
        <v>8</v>
      </c>
      <c r="K48" s="20"/>
      <c r="L48" s="25"/>
      <c r="M48" s="25"/>
    </row>
    <row r="49" spans="1:13" ht="12.75">
      <c r="A49" t="s">
        <v>31</v>
      </c>
      <c r="B49">
        <v>3307.8</v>
      </c>
      <c r="C49" t="s">
        <v>71</v>
      </c>
      <c r="D49" s="45">
        <v>0.12</v>
      </c>
      <c r="E49" s="7" t="s">
        <v>17</v>
      </c>
      <c r="F49" s="11">
        <f>B49*D49</f>
        <v>396.93600000000004</v>
      </c>
      <c r="J49" s="20">
        <v>9</v>
      </c>
      <c r="K49" s="20"/>
      <c r="L49" s="25"/>
      <c r="M49" s="25"/>
    </row>
    <row r="50" spans="1:13" ht="12.75">
      <c r="A50" t="s">
        <v>32</v>
      </c>
      <c r="F50" s="5"/>
      <c r="J50" s="20">
        <v>10</v>
      </c>
      <c r="K50" s="20"/>
      <c r="L50" s="25"/>
      <c r="M50" s="25"/>
    </row>
    <row r="51" spans="1:13" ht="12.75">
      <c r="A51" s="7" t="s">
        <v>78</v>
      </c>
      <c r="F51" s="5"/>
      <c r="J51" s="20">
        <v>11</v>
      </c>
      <c r="K51" s="20"/>
      <c r="L51" s="25"/>
      <c r="M51" s="25"/>
    </row>
    <row r="52" spans="2:13" ht="12.75">
      <c r="B52">
        <v>3307.8</v>
      </c>
      <c r="C52" t="s">
        <v>16</v>
      </c>
      <c r="D52" s="11">
        <v>0.79</v>
      </c>
      <c r="E52" t="s">
        <v>17</v>
      </c>
      <c r="F52" s="11">
        <f>B52*D52</f>
        <v>2613.1620000000003</v>
      </c>
      <c r="J52" s="20">
        <v>12</v>
      </c>
      <c r="K52" s="20"/>
      <c r="L52" s="25"/>
      <c r="M52" s="25"/>
    </row>
    <row r="53" spans="1:13" ht="12.75">
      <c r="A53" s="4" t="s">
        <v>33</v>
      </c>
      <c r="F53" s="32">
        <f>F49+F52</f>
        <v>3010.0980000000004</v>
      </c>
      <c r="J53" s="20">
        <v>13</v>
      </c>
      <c r="K53" s="20"/>
      <c r="L53" s="25"/>
      <c r="M53" s="25"/>
    </row>
    <row r="54" spans="1:13" ht="12.75">
      <c r="A54" s="4" t="s">
        <v>34</v>
      </c>
      <c r="J54" s="20">
        <v>14</v>
      </c>
      <c r="K54" s="20"/>
      <c r="L54" s="25"/>
      <c r="M54" s="25"/>
    </row>
    <row r="55" spans="1:13" ht="12.75">
      <c r="A55" s="7" t="s">
        <v>82</v>
      </c>
      <c r="B55" s="7"/>
      <c r="C55" s="7"/>
      <c r="D55" s="7"/>
      <c r="E55" s="7"/>
      <c r="F55" s="7"/>
      <c r="J55" s="20">
        <v>15</v>
      </c>
      <c r="K55" s="20"/>
      <c r="L55" s="25"/>
      <c r="M55" s="25"/>
    </row>
    <row r="56" spans="2:13" ht="12.75">
      <c r="B56">
        <v>3307.8</v>
      </c>
      <c r="C56" t="s">
        <v>16</v>
      </c>
      <c r="D56" s="11">
        <v>2.06</v>
      </c>
      <c r="E56" t="s">
        <v>17</v>
      </c>
      <c r="F56" s="11">
        <f>B56*D56</f>
        <v>6814.068</v>
      </c>
      <c r="J56" s="20">
        <v>16</v>
      </c>
      <c r="K56" s="20"/>
      <c r="L56" s="25"/>
      <c r="M56" s="25"/>
    </row>
    <row r="57" spans="1:13" ht="12.75">
      <c r="A57" s="4" t="s">
        <v>35</v>
      </c>
      <c r="F57" s="32">
        <f>SUM(F56)</f>
        <v>6814.068</v>
      </c>
      <c r="J57" s="20">
        <v>17</v>
      </c>
      <c r="K57" s="20"/>
      <c r="L57" s="25"/>
      <c r="M57" s="25"/>
    </row>
    <row r="58" spans="1:13" ht="12.75">
      <c r="A58" s="50" t="s">
        <v>94</v>
      </c>
      <c r="B58" s="46"/>
      <c r="C58" s="46"/>
      <c r="D58" s="45">
        <v>0</v>
      </c>
      <c r="E58" s="46"/>
      <c r="F58" s="51">
        <f>D58*E7</f>
        <v>0</v>
      </c>
      <c r="J58" s="20">
        <v>18</v>
      </c>
      <c r="K58" s="20"/>
      <c r="L58" s="25"/>
      <c r="M58" s="25"/>
    </row>
    <row r="59" spans="1:13" ht="12.75">
      <c r="A59" s="1" t="s">
        <v>36</v>
      </c>
      <c r="B59" s="1"/>
      <c r="F59" s="32">
        <f>F28+F36+F47+F53+F57+F58</f>
        <v>28890.481870490523</v>
      </c>
      <c r="J59" s="20">
        <v>19</v>
      </c>
      <c r="K59" s="20"/>
      <c r="L59" s="25"/>
      <c r="M59" s="25"/>
    </row>
    <row r="60" spans="1:13" ht="12.75">
      <c r="A60" s="1" t="s">
        <v>91</v>
      </c>
      <c r="B60" s="36"/>
      <c r="C60" s="48">
        <v>0.058</v>
      </c>
      <c r="D60" s="1"/>
      <c r="E60" s="1"/>
      <c r="F60" s="32">
        <f>F59*5.8%</f>
        <v>1675.6479484884503</v>
      </c>
      <c r="J60" s="20"/>
      <c r="K60" s="20"/>
      <c r="L60" s="31" t="s">
        <v>69</v>
      </c>
      <c r="M60" s="34">
        <f>SUM(M41:M59)</f>
        <v>0</v>
      </c>
    </row>
    <row r="61" spans="1:6" ht="15">
      <c r="A61" s="12" t="s">
        <v>38</v>
      </c>
      <c r="B61" s="12"/>
      <c r="C61" s="12"/>
      <c r="D61" s="12"/>
      <c r="E61" s="12"/>
      <c r="F61" s="43">
        <f>F59+F60</f>
        <v>30566.129818978974</v>
      </c>
    </row>
    <row r="62" spans="2:6" ht="12.75">
      <c r="B62" s="37" t="s">
        <v>74</v>
      </c>
      <c r="C62" s="38" t="s">
        <v>75</v>
      </c>
      <c r="D62" s="22" t="s">
        <v>76</v>
      </c>
      <c r="E62" s="22" t="s">
        <v>77</v>
      </c>
      <c r="F62" s="41" t="s">
        <v>95</v>
      </c>
    </row>
    <row r="63" spans="1:6" ht="12.75">
      <c r="A63" s="13"/>
      <c r="B63" s="39">
        <v>41640</v>
      </c>
      <c r="C63" s="40">
        <v>87063</v>
      </c>
      <c r="D63" s="44">
        <f>F20</f>
        <v>30122.78</v>
      </c>
      <c r="E63" s="44">
        <f>F61</f>
        <v>30566.129818978974</v>
      </c>
      <c r="F63" s="42">
        <f>C63+D63-E63</f>
        <v>86619.65018102102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2014-02-12T15:52:46Z</cp:lastPrinted>
  <dcterms:created xsi:type="dcterms:W3CDTF">2008-08-18T07:30:19Z</dcterms:created>
  <dcterms:modified xsi:type="dcterms:W3CDTF">2014-03-31T12:27:21Z</dcterms:modified>
  <cp:category/>
  <cp:version/>
  <cp:contentType/>
  <cp:contentStatus/>
</cp:coreProperties>
</file>