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<sst xmlns="http://schemas.openxmlformats.org/spreadsheetml/2006/main" count="126" uniqueCount="100">
  <si>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</si>
  <si>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</si>
  <si>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</si>
  <si>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</si>
  <si>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</si>
  <si>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</si>
  <si>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</si>
  <si>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</si>
  <si>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</si>
  <si>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</si>
  <si>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</si>
  <si>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</si>
  <si>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</si>
  <si>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</si>
  <si>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</si>
  <si>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</si>
  <si>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</si>
  <si>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</si>
  <si>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</si>
  <si>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</si>
  <si>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</si>
  <si>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</si>
  <si>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</si>
  <si>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</si>
  <si>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</si>
  <si>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</si>
  <si>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</si>
  <si>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</si>
  <si>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</si>
  <si>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</si>
  <si>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</si>
  <si>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</si>
  <si>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</si>
  <si>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</si>
  <si>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</si>
  <si>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</si>
  <si>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</si>
  <si>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</si>
  <si>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</si>
  <si>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</si>
  <si>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</si>
  <si>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</si>
  <si>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</si>
  <si>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</si>
  <si>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</si>
  <si>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</si>
  <si>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</si>
  <si>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</si>
  <si>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</si>
  <si>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</si>
  <si>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</si>
  <si>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</si>
  <si>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</si>
  <si>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</si>
  <si>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</si>
  <si>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</si>
  <si>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</si>
  <si>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</si>
  <si>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</si>
  <si>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</si>
  <si>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</si>
  <si>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</si>
  <si>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</si>
  <si>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</si>
  <si>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</si>
  <si>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</si>
  <si>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</si>
  <si>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</si>
  <si>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</si>
  <si>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</si>
  <si>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</si>
  <si>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</si>
  <si>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</si>
  <si>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</si>
  <si>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</si>
  <si>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</si>
  <si>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</si>
  <si>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</si>
  <si>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</si>
  <si>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</si>
  <si>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</si>
  <si>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</si>
  <si>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</si>
  <si>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</si>
  <si>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</si>
  <si>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2) Дежурное освещение</t>
  </si>
  <si>
    <t>3) Дератизация</t>
  </si>
  <si>
    <t>4) ВДПО</t>
  </si>
  <si>
    <t>(прочистка по акту)</t>
  </si>
  <si>
    <t>кв.</t>
  </si>
  <si>
    <t>Горгаз (тех.обслуживание и ремонт)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</si>
  <si>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</si>
  <si>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</si>
  <si>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</si>
  <si>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</si>
  <si>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</si>
  <si>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</si>
  <si>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>ост.на 01.04</t>
  </si>
  <si>
    <t>март</t>
  </si>
  <si>
    <t xml:space="preserve">                    за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</si>
</sst>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4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99</v>
      </c>
    </row>
    <row r="3" spans="2:13" ht="12.75">
      <c r="B3" s="1" t="s">
        <v>83</v>
      </c>
      <c r="C3" s="8" t="s">
        <v>98</v>
      </c>
      <c r="D3" s="8" t="s">
        <v>95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93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71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40053.65</v>
      </c>
      <c r="J17" s="15" t="s">
        <v>58</v>
      </c>
      <c r="K17" s="26" t="s">
        <v>59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1.0400479339207793</v>
      </c>
      <c r="J18" s="16" t="s">
        <v>60</v>
      </c>
      <c r="K18" s="18" t="s">
        <v>61</v>
      </c>
      <c r="L18" s="23">
        <v>3.6</v>
      </c>
      <c r="M18" s="49">
        <f t="shared" si="0"/>
        <v>494.59896</v>
      </c>
    </row>
    <row r="19" spans="1:13" ht="12.75">
      <c r="A19" s="7" t="s">
        <v>96</v>
      </c>
      <c r="B19" s="7"/>
      <c r="C19" s="7"/>
      <c r="D19" s="7"/>
      <c r="E19" s="7"/>
      <c r="F19" s="5">
        <v>1410.96</v>
      </c>
      <c r="J19" s="20"/>
      <c r="K19" s="27" t="s">
        <v>62</v>
      </c>
      <c r="L19" s="28">
        <f>SUM(L6:L18)</f>
        <v>16.6</v>
      </c>
      <c r="M19" s="34">
        <f>SUM(M6:M18)</f>
        <v>2280.65076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41464.61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6">L24*114.3*1.202*1.15</f>
        <v>0</v>
      </c>
    </row>
    <row r="25" spans="1:13" ht="12.75">
      <c r="A25" t="s">
        <v>15</v>
      </c>
      <c r="D25" t="s">
        <v>80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3572.4240000000004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702.9999999999999</v>
      </c>
      <c r="C32" t="s">
        <v>20</v>
      </c>
      <c r="D32" s="5">
        <v>3.31</v>
      </c>
      <c r="E32" t="s">
        <v>17</v>
      </c>
      <c r="F32" s="5">
        <v>2326.93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230</v>
      </c>
      <c r="C33" t="s">
        <v>16</v>
      </c>
      <c r="D33" s="5">
        <v>0.4</v>
      </c>
      <c r="E33" t="s">
        <v>17</v>
      </c>
      <c r="F33" s="11">
        <f>B33*D33</f>
        <v>92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6"/>
      <c r="B35" s="46"/>
      <c r="C35" s="46" t="s">
        <v>88</v>
      </c>
      <c r="D35" s="45"/>
      <c r="E35" s="46"/>
      <c r="F35" s="47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5991.354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62</v>
      </c>
      <c r="L37" s="28">
        <f>SUM(L23:L36)</f>
        <v>0</v>
      </c>
      <c r="M37" s="34">
        <f>SUM(M23:M36)</f>
        <v>0</v>
      </c>
    </row>
    <row r="38" spans="1:11" ht="12.75">
      <c r="A38" t="s">
        <v>23</v>
      </c>
      <c r="C38">
        <v>166307</v>
      </c>
      <c r="D38">
        <v>219171.6</v>
      </c>
      <c r="E38">
        <v>3307.8</v>
      </c>
      <c r="F38" s="35">
        <f>C38/D38*E38</f>
        <v>2509.952450956237</v>
      </c>
      <c r="K38" s="1" t="s">
        <v>66</v>
      </c>
    </row>
    <row r="39" spans="1:13" ht="12.75">
      <c r="A39" t="s">
        <v>24</v>
      </c>
      <c r="C39">
        <v>151138</v>
      </c>
      <c r="D39">
        <v>219171.6</v>
      </c>
      <c r="E39">
        <v>3307.8</v>
      </c>
      <c r="F39" s="35">
        <f>C39/D39*E39</f>
        <v>2281.0175971704366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25</v>
      </c>
      <c r="F40" s="11">
        <f>M37</f>
        <v>0</v>
      </c>
      <c r="J40" s="23" t="s">
        <v>40</v>
      </c>
      <c r="K40" s="23" t="s">
        <v>41</v>
      </c>
      <c r="L40" s="23"/>
      <c r="M40" s="23" t="s">
        <v>68</v>
      </c>
    </row>
    <row r="41" spans="1:13" ht="12.75">
      <c r="A41" t="s">
        <v>79</v>
      </c>
      <c r="F41" s="5">
        <v>0</v>
      </c>
      <c r="J41" s="20">
        <v>1</v>
      </c>
      <c r="K41" s="20"/>
      <c r="L41" s="25"/>
      <c r="M41" s="25"/>
    </row>
    <row r="42" spans="1:13" ht="12.75">
      <c r="A42" t="s">
        <v>26</v>
      </c>
      <c r="F42" s="11">
        <f>M60</f>
        <v>0</v>
      </c>
      <c r="J42" s="20">
        <v>2</v>
      </c>
      <c r="K42" s="20"/>
      <c r="L42" s="25"/>
      <c r="M42" s="25"/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3307.8</v>
      </c>
      <c r="C45" t="s">
        <v>16</v>
      </c>
      <c r="D45" s="11">
        <v>0.35</v>
      </c>
      <c r="E45" t="s">
        <v>17</v>
      </c>
      <c r="F45" s="11">
        <f>B45*D45</f>
        <v>1157.73</v>
      </c>
      <c r="J45" s="20">
        <v>5</v>
      </c>
      <c r="K45" s="20"/>
      <c r="L45" s="25"/>
      <c r="M45" s="25"/>
    </row>
    <row r="46" spans="1:13" ht="12.75">
      <c r="A46" s="46" t="s">
        <v>90</v>
      </c>
      <c r="B46" s="46"/>
      <c r="C46" s="46"/>
      <c r="D46" s="47"/>
      <c r="E46" s="46"/>
      <c r="F46" s="47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5948.700048126673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3307.8</v>
      </c>
      <c r="C49" t="s">
        <v>71</v>
      </c>
      <c r="D49" s="45">
        <v>0.22</v>
      </c>
      <c r="E49" s="7" t="s">
        <v>17</v>
      </c>
      <c r="F49" s="11">
        <f>B49*D49</f>
        <v>727.716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78</v>
      </c>
      <c r="F51" s="5"/>
      <c r="J51" s="20">
        <v>11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0.67</v>
      </c>
      <c r="E52" t="s">
        <v>17</v>
      </c>
      <c r="F52" s="11">
        <f>B52*D52</f>
        <v>2216.226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2943.942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3307.8</v>
      </c>
      <c r="C56" t="s">
        <v>16</v>
      </c>
      <c r="D56" s="11">
        <v>2.36</v>
      </c>
      <c r="E56" t="s">
        <v>17</v>
      </c>
      <c r="F56" s="11">
        <f>B56*D56</f>
        <v>7806.408</v>
      </c>
      <c r="J56" s="20">
        <v>16</v>
      </c>
      <c r="K56" s="20"/>
      <c r="L56" s="25"/>
      <c r="M56" s="25"/>
    </row>
    <row r="57" spans="1:13" ht="12.75">
      <c r="A57" s="4" t="s">
        <v>35</v>
      </c>
      <c r="F57" s="32">
        <f>SUM(F56)</f>
        <v>7806.408</v>
      </c>
      <c r="J57" s="20">
        <v>17</v>
      </c>
      <c r="K57" s="20"/>
      <c r="L57" s="25"/>
      <c r="M57" s="25"/>
    </row>
    <row r="58" spans="1:13" ht="12.75">
      <c r="A58" s="50" t="s">
        <v>94</v>
      </c>
      <c r="B58" s="46"/>
      <c r="C58" s="46"/>
      <c r="D58" s="45">
        <v>0</v>
      </c>
      <c r="E58" s="46"/>
      <c r="F58" s="51">
        <f>D58*E7</f>
        <v>0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29129.51404812667</v>
      </c>
      <c r="J59" s="20">
        <v>19</v>
      </c>
      <c r="K59" s="20"/>
      <c r="L59" s="25"/>
      <c r="M59" s="25"/>
    </row>
    <row r="60" spans="1:13" ht="12.75">
      <c r="A60" s="1" t="s">
        <v>91</v>
      </c>
      <c r="B60" s="36"/>
      <c r="C60" s="48">
        <v>0.058</v>
      </c>
      <c r="D60" s="1"/>
      <c r="E60" s="1"/>
      <c r="F60" s="32">
        <f>F59*5.8%</f>
        <v>1689.5118147913468</v>
      </c>
      <c r="J60" s="20"/>
      <c r="K60" s="20"/>
      <c r="L60" s="31" t="s">
        <v>69</v>
      </c>
      <c r="M60" s="34">
        <f>SUM(M41:M59)</f>
        <v>0</v>
      </c>
    </row>
    <row r="61" spans="1:6" ht="15">
      <c r="A61" s="12" t="s">
        <v>38</v>
      </c>
      <c r="B61" s="12"/>
      <c r="C61" s="12"/>
      <c r="D61" s="12"/>
      <c r="E61" s="12"/>
      <c r="F61" s="43">
        <f>F59+F60</f>
        <v>30819.025862918017</v>
      </c>
    </row>
    <row r="62" spans="2:6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97</v>
      </c>
    </row>
    <row r="63" spans="1:6" ht="12.75">
      <c r="A63" s="13"/>
      <c r="B63" s="39">
        <v>41699</v>
      </c>
      <c r="C63" s="40">
        <v>117389</v>
      </c>
      <c r="D63" s="44">
        <f>F20</f>
        <v>41464.61</v>
      </c>
      <c r="E63" s="44">
        <f>F61</f>
        <v>30819.025862918017</v>
      </c>
      <c r="F63" s="42">
        <f>C63+D63-E63</f>
        <v>128034.58413708197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2014-05-21T08:48:35Z</dcterms:modified>
  <cp:category/>
  <cp:version/>
  <cp:contentType/>
  <cp:contentStatus/>
</cp:coreProperties>
</file>