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<sst xmlns="http://schemas.openxmlformats.org/spreadsheetml/2006/main" count="118" uniqueCount="94">
  <si>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</si>
  <si>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</si>
  <si>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</si>
  <si>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</si>
  <si>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</si>
  <si>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</si>
  <si>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</si>
  <si>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</si>
  <si>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</si>
  <si>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</si>
  <si>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</si>
  <si>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</si>
  <si>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</si>
  <si>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</si>
  <si>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</si>
  <si>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</si>
  <si>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</si>
  <si>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</si>
  <si>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</si>
  <si>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</si>
  <si>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</si>
  <si>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</si>
  <si>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</si>
  <si>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</si>
  <si>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</si>
  <si>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</si>
  <si>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</si>
  <si>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</si>
  <si>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</si>
  <si>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</si>
  <si>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</si>
  <si>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</si>
  <si>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</si>
  <si>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</si>
  <si>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</si>
  <si>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</si>
  <si>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</si>
  <si>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</si>
  <si>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</si>
  <si>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</si>
  <si>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</si>
  <si>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</si>
  <si>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</si>
  <si>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</si>
  <si>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</si>
  <si>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</si>
  <si>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</si>
  <si>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</si>
  <si>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</si>
  <si>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</si>
  <si>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</si>
  <si>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</si>
  <si>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</si>
  <si>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</si>
  <si>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</si>
  <si>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</si>
  <si>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</si>
  <si>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</si>
  <si>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</si>
  <si>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</si>
  <si>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</si>
  <si>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</si>
  <si>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</si>
  <si>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</si>
  <si>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</si>
  <si>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</si>
  <si>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</si>
  <si>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</si>
  <si>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</si>
  <si>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</si>
  <si>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</si>
  <si>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</si>
  <si>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</si>
  <si>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</si>
  <si>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</si>
  <si>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</si>
  <si>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</si>
  <si>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</si>
  <si>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</si>
  <si>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</si>
  <si>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</si>
  <si>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</si>
  <si>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</si>
  <si>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</si>
  <si>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</si>
  <si>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</si>
  <si>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</si>
  <si>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</si>
  <si>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</si>
  <si>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 xml:space="preserve">3.  </t>
  </si>
  <si>
    <t>ост.на 01.08</t>
  </si>
  <si>
    <t>июль</t>
  </si>
  <si>
    <t xml:space="preserve">                    за  июль  2014 г.</t>
  </si>
  <si>
    <t>2) Дератизация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</si>
</sst>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4">
      <selection activeCell="L19" sqref="L1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92</v>
      </c>
    </row>
    <row r="3" spans="2:13" ht="12.75">
      <c r="B3" s="1" t="s">
        <v>81</v>
      </c>
      <c r="C3" s="8" t="s">
        <v>91</v>
      </c>
      <c r="D3" s="8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2665.9</v>
      </c>
      <c r="F7" t="s">
        <v>71</v>
      </c>
      <c r="J7" s="14">
        <v>2</v>
      </c>
      <c r="K7" s="14" t="s">
        <v>47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71</v>
      </c>
      <c r="J8" s="15"/>
      <c r="K8" s="15" t="s">
        <v>48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71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71</v>
      </c>
      <c r="J11" s="16"/>
      <c r="K11" s="18" t="s">
        <v>53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71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52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55</v>
      </c>
      <c r="L15" s="22"/>
      <c r="M15" s="35">
        <f t="shared" si="0"/>
        <v>0</v>
      </c>
    </row>
    <row r="16" spans="1:13" ht="12.75">
      <c r="A16" s="2" t="s">
        <v>9</v>
      </c>
      <c r="F16" s="11">
        <v>30024.48</v>
      </c>
      <c r="J16" s="15" t="s">
        <v>56</v>
      </c>
      <c r="K16" s="26" t="s">
        <v>57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30473.72</v>
      </c>
      <c r="J17" s="15" t="s">
        <v>58</v>
      </c>
      <c r="K17" s="26" t="s">
        <v>59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1.0149624573015086</v>
      </c>
      <c r="J18" s="16" t="s">
        <v>60</v>
      </c>
      <c r="K18" s="18" t="s">
        <v>61</v>
      </c>
      <c r="L18" s="23">
        <v>2.38</v>
      </c>
      <c r="M18" s="35">
        <f t="shared" si="0"/>
        <v>326.984868</v>
      </c>
    </row>
    <row r="19" spans="1:13" ht="12.75">
      <c r="A19" t="s">
        <v>87</v>
      </c>
      <c r="F19" s="5">
        <v>1146.46</v>
      </c>
      <c r="J19" s="20"/>
      <c r="K19" s="27" t="s">
        <v>62</v>
      </c>
      <c r="L19" s="28">
        <f>SUM(L6:L18)</f>
        <v>13.379999999999999</v>
      </c>
      <c r="M19" s="34">
        <f>SUM(M6:M18)</f>
        <v>1838.259468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31620.18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45">
        <v>1</v>
      </c>
      <c r="K23" s="46"/>
      <c r="L23" s="23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/>
      <c r="L24" s="35"/>
      <c r="M24" s="33">
        <f aca="true" t="shared" si="1" ref="M24:M33">L24*114.3*1.202*1.15</f>
        <v>0</v>
      </c>
    </row>
    <row r="25" spans="1:13" ht="12.75">
      <c r="A25" t="s">
        <v>15</v>
      </c>
      <c r="D25" t="s">
        <v>80</v>
      </c>
      <c r="F25" s="11">
        <v>2312.65</v>
      </c>
      <c r="J25" s="44">
        <v>3</v>
      </c>
      <c r="K25" s="20"/>
      <c r="L25" s="35"/>
      <c r="M25" s="33">
        <f t="shared" si="1"/>
        <v>0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89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82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93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9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2879.1720000000005</v>
      </c>
      <c r="J32" s="44">
        <v>10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11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2665.9</v>
      </c>
      <c r="F34" s="36">
        <f>C34/D34*E34</f>
        <v>2035.3840392642112</v>
      </c>
      <c r="J34" s="20"/>
      <c r="K34" s="30" t="s">
        <v>62</v>
      </c>
      <c r="L34" s="34">
        <f>SUM(L23:L33)</f>
        <v>0</v>
      </c>
      <c r="M34" s="34">
        <f>SUM(M23:M33)</f>
        <v>0</v>
      </c>
    </row>
    <row r="35" spans="1:11" ht="12.75">
      <c r="A35" t="s">
        <v>23</v>
      </c>
      <c r="C35">
        <v>151138</v>
      </c>
      <c r="D35">
        <v>219171.6</v>
      </c>
      <c r="E35">
        <v>2665.9</v>
      </c>
      <c r="F35" s="36">
        <f>C35/D35*E35</f>
        <v>1838.3713683707197</v>
      </c>
      <c r="K35" s="1" t="s">
        <v>66</v>
      </c>
    </row>
    <row r="36" spans="1:13" ht="12.75">
      <c r="A36" t="s">
        <v>24</v>
      </c>
      <c r="F36" s="11">
        <f>M34</f>
        <v>0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78</v>
      </c>
      <c r="F37" s="5">
        <v>0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25</v>
      </c>
      <c r="F38" s="11">
        <f>M50</f>
        <v>0</v>
      </c>
      <c r="J38" s="20">
        <v>1</v>
      </c>
      <c r="K38" s="20"/>
      <c r="L38" s="25"/>
      <c r="M38" s="25"/>
    </row>
    <row r="39" spans="1:13" ht="12.75">
      <c r="A39" t="s">
        <v>26</v>
      </c>
      <c r="F39" s="5"/>
      <c r="J39" s="20">
        <v>2</v>
      </c>
      <c r="K39" s="20"/>
      <c r="L39" s="25"/>
      <c r="M39" s="25"/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0.35</v>
      </c>
      <c r="E41" t="s">
        <v>17</v>
      </c>
      <c r="F41" s="11">
        <f>B41*D41</f>
        <v>933.0649999999999</v>
      </c>
      <c r="J41" s="20">
        <v>4</v>
      </c>
      <c r="K41" s="20"/>
      <c r="L41" s="25"/>
      <c r="M41" s="25"/>
    </row>
    <row r="42" spans="1:13" ht="12.75">
      <c r="A42" s="53" t="s">
        <v>88</v>
      </c>
      <c r="B42" s="53"/>
      <c r="C42" s="53"/>
      <c r="D42" s="56"/>
      <c r="E42" s="53"/>
      <c r="F42" s="5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4806.82040763493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71</v>
      </c>
      <c r="D45" s="5">
        <v>0.16</v>
      </c>
      <c r="E45" t="s">
        <v>17</v>
      </c>
      <c r="F45" s="11">
        <f>B45*D45</f>
        <v>426.54400000000004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79</v>
      </c>
      <c r="F47" s="5"/>
      <c r="J47" s="20">
        <v>10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0.77</v>
      </c>
      <c r="E48" t="s">
        <v>17</v>
      </c>
      <c r="F48" s="11">
        <f>B48*D48</f>
        <v>2052.743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2479.287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/>
      <c r="K50" s="20"/>
      <c r="L50" s="31" t="s">
        <v>69</v>
      </c>
      <c r="M50" s="34">
        <f>SUM(M38:M49)</f>
        <v>0</v>
      </c>
    </row>
    <row r="51" spans="1:6" ht="12.75">
      <c r="A51" s="7" t="s">
        <v>34</v>
      </c>
      <c r="B51" s="7"/>
      <c r="C51" s="7"/>
      <c r="D51" s="7"/>
      <c r="E51" s="7"/>
      <c r="F51" s="7"/>
    </row>
    <row r="52" spans="2:6" ht="12.75">
      <c r="B52">
        <v>2665.9</v>
      </c>
      <c r="C52" t="s">
        <v>16</v>
      </c>
      <c r="D52" s="11">
        <v>2.1</v>
      </c>
      <c r="E52" t="s">
        <v>17</v>
      </c>
      <c r="F52" s="11">
        <f>B52*D52</f>
        <v>5598.39</v>
      </c>
    </row>
    <row r="53" spans="1:6" ht="12.75">
      <c r="A53" s="4" t="s">
        <v>35</v>
      </c>
      <c r="F53" s="32">
        <f>SUM(F52)</f>
        <v>5598.39</v>
      </c>
    </row>
    <row r="54" spans="1:6" ht="12.75">
      <c r="A54" s="52" t="s">
        <v>85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18076.319407634932</v>
      </c>
    </row>
    <row r="56" spans="1:8" ht="12.75">
      <c r="A56" s="1" t="s">
        <v>83</v>
      </c>
      <c r="B56" s="38"/>
      <c r="C56" s="38">
        <v>0.058</v>
      </c>
      <c r="D56" s="1"/>
      <c r="E56" s="1"/>
      <c r="F56" s="32">
        <f>F55*5.8%</f>
        <v>1048.426525642826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19124.745933277758</v>
      </c>
      <c r="G57" s="7"/>
      <c r="H57" s="7"/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43" t="s">
        <v>90</v>
      </c>
    </row>
    <row r="59" spans="1:6" ht="12.75">
      <c r="A59" s="13"/>
      <c r="B59" s="41">
        <v>41821</v>
      </c>
      <c r="C59" s="42">
        <v>128023</v>
      </c>
      <c r="D59" s="47">
        <f>F20</f>
        <v>31620.18</v>
      </c>
      <c r="E59" s="47">
        <f>F57</f>
        <v>19124.745933277758</v>
      </c>
      <c r="F59" s="48">
        <f>C59+D59-E59</f>
        <v>140518.43406672223</v>
      </c>
    </row>
    <row r="60" spans="1:6" ht="12.75">
      <c r="A60" s="49"/>
      <c r="B60" s="49"/>
      <c r="C60" s="49"/>
      <c r="D60" s="49"/>
      <c r="E60" s="49"/>
      <c r="F60" s="49"/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2014-06-17T10:05:56Z</cp:lastPrinted>
  <dcterms:created xsi:type="dcterms:W3CDTF">2008-08-18T07:30:19Z</dcterms:created>
  <dcterms:modified xsi:type="dcterms:W3CDTF">2014-09-25T10:56:22Z</dcterms:modified>
  <cp:category/>
  <cp:version/>
  <cp:contentType/>
  <cp:contentStatus/>
</cp:coreProperties>
</file>