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<sst xmlns="http://schemas.openxmlformats.org/spreadsheetml/2006/main" count="119" uniqueCount="95">
  <si>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</si>
  <si>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</si>
  <si>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</si>
  <si>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</si>
  <si>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</si>
  <si>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</si>
  <si>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</si>
  <si>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</si>
  <si>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</si>
  <si>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</si>
  <si>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</si>
  <si>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</si>
  <si>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</si>
  <si>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</si>
  <si>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</si>
  <si>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</si>
  <si>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</si>
  <si>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</si>
  <si>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</si>
  <si>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</si>
  <si>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</si>
  <si>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</si>
  <si>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</si>
  <si>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</si>
  <si>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</si>
  <si>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</si>
  <si>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</si>
  <si>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</si>
  <si>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</si>
  <si>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</si>
  <si>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</si>
  <si>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</si>
  <si>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</si>
  <si>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</si>
  <si>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</si>
  <si>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</si>
  <si>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</si>
  <si>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</si>
  <si>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</si>
  <si>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</si>
  <si>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</si>
  <si>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</si>
  <si>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</si>
  <si>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</si>
  <si>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</si>
  <si>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</si>
  <si>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</si>
  <si>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</si>
  <si>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</si>
  <si>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</si>
  <si>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</si>
  <si>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</si>
  <si>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</si>
  <si>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</si>
  <si>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</si>
  <si>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</si>
  <si>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</si>
  <si>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</si>
  <si>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</si>
  <si>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</si>
  <si>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</si>
  <si>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</si>
  <si>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</si>
  <si>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</si>
  <si>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</si>
  <si>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</si>
  <si>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</si>
  <si>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</si>
  <si>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</si>
  <si>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</si>
  <si>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</si>
  <si>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</si>
  <si>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</si>
  <si>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</si>
  <si>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</si>
  <si>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</si>
  <si>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</si>
  <si>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</si>
  <si>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</si>
  <si>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</si>
  <si>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</si>
  <si>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</si>
  <si>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за</t>
  </si>
  <si>
    <t>1) Вывоз и захоронение ТБО</t>
  </si>
  <si>
    <t>3.  Материалы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</si>
  <si>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</si>
  <si>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</si>
  <si>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</si>
  <si>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</si>
  <si>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</si>
  <si>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2) Дератизация</t>
  </si>
  <si>
    <t xml:space="preserve">         Старший по дому ______________________________</t>
  </si>
  <si>
    <t>ост.на 01.10.</t>
  </si>
  <si>
    <t>сентябрь</t>
  </si>
  <si>
    <t xml:space="preserve">                    за  сентябрь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</si>
</sst>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72</v>
      </c>
      <c r="C2" s="1"/>
      <c r="D2" s="1" t="s">
        <v>73</v>
      </c>
      <c r="K2" t="s">
        <v>94</v>
      </c>
    </row>
    <row r="3" spans="2:13" ht="12.75">
      <c r="B3" s="1" t="s">
        <v>82</v>
      </c>
      <c r="C3" s="8" t="s">
        <v>93</v>
      </c>
      <c r="D3" s="8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87</v>
      </c>
      <c r="L6" s="25">
        <v>1</v>
      </c>
      <c r="M6" s="49">
        <f>L6*114.3*1.202</f>
        <v>137.3886</v>
      </c>
    </row>
    <row r="7" spans="1:13" ht="12.75">
      <c r="A7" t="s">
        <v>2</v>
      </c>
      <c r="E7">
        <v>591.6</v>
      </c>
      <c r="F7" t="s">
        <v>71</v>
      </c>
      <c r="J7" s="14">
        <v>2</v>
      </c>
      <c r="K7" s="14" t="s">
        <v>48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49</v>
      </c>
      <c r="L8" s="21">
        <v>1</v>
      </c>
      <c r="M8" s="49">
        <f t="shared" si="0"/>
        <v>137.3886</v>
      </c>
    </row>
    <row r="9" spans="1:13" ht="12.75">
      <c r="A9" t="s">
        <v>4</v>
      </c>
      <c r="J9" s="16"/>
      <c r="K9" s="16" t="s">
        <v>50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318</v>
      </c>
      <c r="F10" t="s">
        <v>71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2272</v>
      </c>
      <c r="F11" t="s">
        <v>71</v>
      </c>
      <c r="J11" s="16"/>
      <c r="K11" s="18" t="s">
        <v>54</v>
      </c>
      <c r="L11" s="23"/>
      <c r="M11" s="49">
        <f t="shared" si="0"/>
        <v>0</v>
      </c>
    </row>
    <row r="12" spans="1:13" ht="12.75">
      <c r="A12" t="s">
        <v>7</v>
      </c>
      <c r="E12">
        <v>34</v>
      </c>
      <c r="F12" t="s">
        <v>71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53</v>
      </c>
      <c r="L13" s="23">
        <v>0.97</v>
      </c>
      <c r="M13" s="49">
        <f t="shared" si="0"/>
        <v>133.266942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56</v>
      </c>
      <c r="L15" s="22"/>
      <c r="M15" s="49">
        <f t="shared" si="0"/>
        <v>0</v>
      </c>
    </row>
    <row r="16" spans="1:13" ht="12.75">
      <c r="A16" s="2" t="s">
        <v>9</v>
      </c>
      <c r="F16" s="11">
        <v>5620.4</v>
      </c>
      <c r="J16" s="15" t="s">
        <v>57</v>
      </c>
      <c r="K16" s="26" t="s">
        <v>58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5847.3</v>
      </c>
      <c r="J17" s="15" t="s">
        <v>59</v>
      </c>
      <c r="K17" s="26" t="s">
        <v>60</v>
      </c>
      <c r="L17" s="21">
        <v>0</v>
      </c>
      <c r="M17" s="49">
        <f t="shared" si="0"/>
        <v>0</v>
      </c>
    </row>
    <row r="18" spans="2:13" ht="12.75">
      <c r="B18" t="s">
        <v>11</v>
      </c>
      <c r="F18" s="9">
        <f>F17/F16</f>
        <v>1.0403707921144403</v>
      </c>
      <c r="J18" s="16" t="s">
        <v>61</v>
      </c>
      <c r="K18" s="18" t="s">
        <v>62</v>
      </c>
      <c r="L18" s="23">
        <v>0</v>
      </c>
      <c r="M18" s="49">
        <f t="shared" si="0"/>
        <v>0</v>
      </c>
    </row>
    <row r="19" spans="1:13" ht="12.75">
      <c r="A19" t="s">
        <v>12</v>
      </c>
      <c r="F19" s="5">
        <v>0</v>
      </c>
      <c r="J19" s="20"/>
      <c r="K19" s="27" t="s">
        <v>63</v>
      </c>
      <c r="L19" s="28">
        <f>SUM(L6:L18)</f>
        <v>2.9699999999999998</v>
      </c>
      <c r="M19" s="34">
        <f>SUM(M6:M18)</f>
        <v>408.04414199999997</v>
      </c>
    </row>
    <row r="20" spans="1:11" ht="12.75">
      <c r="A20" s="3" t="s">
        <v>13</v>
      </c>
      <c r="B20" s="3"/>
      <c r="C20" s="3"/>
      <c r="D20" s="3"/>
      <c r="E20" s="1"/>
      <c r="F20" s="8">
        <f>F17+F19</f>
        <v>5847.3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14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/>
      <c r="L23" s="25"/>
      <c r="M23" s="33">
        <f>L23*114.3*1.202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/>
      <c r="K24" s="30" t="s">
        <v>63</v>
      </c>
      <c r="L24" s="28">
        <f>SUM(L23:L23)</f>
        <v>0</v>
      </c>
      <c r="M24" s="34">
        <f>SUM(M23:M23)</f>
        <v>0</v>
      </c>
    </row>
    <row r="25" spans="1:11" ht="12.75">
      <c r="A25" t="s">
        <v>16</v>
      </c>
      <c r="D25" t="s">
        <v>81</v>
      </c>
      <c r="F25" s="11">
        <v>2312.65</v>
      </c>
      <c r="K25" s="1" t="s">
        <v>67</v>
      </c>
    </row>
    <row r="26" spans="1:13" ht="12.75">
      <c r="A26" s="6" t="s">
        <v>19</v>
      </c>
      <c r="J26" s="22" t="s">
        <v>40</v>
      </c>
      <c r="K26" s="22"/>
      <c r="L26" s="22" t="s">
        <v>68</v>
      </c>
      <c r="M26" s="22" t="s">
        <v>46</v>
      </c>
    </row>
    <row r="27" spans="1:13" ht="12.75">
      <c r="A27" s="6" t="s">
        <v>84</v>
      </c>
      <c r="F27" s="45">
        <v>0</v>
      </c>
      <c r="J27" s="23" t="s">
        <v>41</v>
      </c>
      <c r="K27" s="23" t="s">
        <v>42</v>
      </c>
      <c r="L27" s="23"/>
      <c r="M27" s="23" t="s">
        <v>69</v>
      </c>
    </row>
    <row r="28" spans="1:13" ht="12.75">
      <c r="A28" s="4" t="s">
        <v>38</v>
      </c>
      <c r="F28" s="32">
        <f>F25+F26+F27</f>
        <v>2312.65</v>
      </c>
      <c r="J28" s="20">
        <v>1</v>
      </c>
      <c r="K28" s="20"/>
      <c r="L28" s="25"/>
      <c r="M28" s="25"/>
    </row>
    <row r="29" spans="1:13" ht="12.75">
      <c r="A29" s="4" t="s">
        <v>20</v>
      </c>
      <c r="J29" s="20"/>
      <c r="K29" s="20"/>
      <c r="L29" s="31" t="s">
        <v>70</v>
      </c>
      <c r="M29" s="34">
        <f>SUM(M28:M28)</f>
        <v>0</v>
      </c>
    </row>
    <row r="30" spans="1:6" ht="12.75">
      <c r="A30" t="s">
        <v>83</v>
      </c>
      <c r="D30" s="5">
        <v>1.08</v>
      </c>
      <c r="E30" t="s">
        <v>18</v>
      </c>
      <c r="F30" s="11">
        <f>E7*D30</f>
        <v>638.9280000000001</v>
      </c>
    </row>
    <row r="31" spans="1:6" ht="12.75">
      <c r="A31" t="s">
        <v>90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</row>
    <row r="32" spans="1:6" ht="12.75">
      <c r="A32" s="4" t="s">
        <v>21</v>
      </c>
      <c r="B32" s="10"/>
      <c r="C32" s="10"/>
      <c r="F32" s="32">
        <f>SUM(F30:F31)</f>
        <v>638.9280000000001</v>
      </c>
    </row>
    <row r="33" spans="1:2" ht="12.75">
      <c r="A33" s="4" t="s">
        <v>22</v>
      </c>
      <c r="B33" s="4"/>
    </row>
    <row r="34" spans="1:6" ht="12.75">
      <c r="A34" t="s">
        <v>23</v>
      </c>
      <c r="C34">
        <v>161849</v>
      </c>
      <c r="D34">
        <v>219171.6</v>
      </c>
      <c r="E34">
        <v>591.6</v>
      </c>
      <c r="F34" s="36">
        <f>C34/D34*E34</f>
        <v>436.8716950553813</v>
      </c>
    </row>
    <row r="35" spans="1:6" ht="12.75">
      <c r="A35" t="s">
        <v>24</v>
      </c>
      <c r="C35">
        <v>151138</v>
      </c>
      <c r="D35">
        <v>219171.6</v>
      </c>
      <c r="E35">
        <v>591.6</v>
      </c>
      <c r="F35" s="36">
        <f>C35/D35*E35</f>
        <v>407.959976566307</v>
      </c>
    </row>
    <row r="36" spans="1:6" ht="12.75">
      <c r="A36" t="s">
        <v>25</v>
      </c>
      <c r="F36" s="11">
        <f>M24</f>
        <v>0</v>
      </c>
    </row>
    <row r="37" spans="1:6" ht="12.75">
      <c r="A37" t="s">
        <v>79</v>
      </c>
      <c r="F37" s="5">
        <v>0</v>
      </c>
    </row>
    <row r="38" spans="1:6" ht="12.75">
      <c r="A38" t="s">
        <v>26</v>
      </c>
      <c r="F38" s="11">
        <f>M29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591.6</v>
      </c>
      <c r="C41" t="s">
        <v>17</v>
      </c>
      <c r="D41" s="11">
        <v>0.44</v>
      </c>
      <c r="E41" t="s">
        <v>18</v>
      </c>
      <c r="F41" s="11">
        <f>B41*D41</f>
        <v>260.30400000000003</v>
      </c>
    </row>
    <row r="42" spans="1:6" ht="12.75">
      <c r="A42" s="47" t="s">
        <v>85</v>
      </c>
      <c r="B42" s="47"/>
      <c r="C42" s="47"/>
      <c r="D42" s="48"/>
      <c r="E42" s="47"/>
      <c r="F42" s="48">
        <v>0</v>
      </c>
    </row>
    <row r="43" spans="1:6" ht="12.75">
      <c r="A43" s="4" t="s">
        <v>29</v>
      </c>
      <c r="B43" s="10"/>
      <c r="C43" s="10"/>
      <c r="F43" s="32">
        <f>SUM(F34:F42)</f>
        <v>1105.1356716216883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591.6</v>
      </c>
      <c r="C45" t="s">
        <v>71</v>
      </c>
      <c r="D45" s="5">
        <v>0.16</v>
      </c>
      <c r="E45" t="s">
        <v>18</v>
      </c>
      <c r="F45" s="11">
        <f>B45*D45</f>
        <v>94.656</v>
      </c>
    </row>
    <row r="46" spans="1:6" ht="12.75">
      <c r="A46" t="s">
        <v>32</v>
      </c>
      <c r="F46" s="5"/>
    </row>
    <row r="47" spans="1:6" ht="12.75">
      <c r="A47" s="7" t="s">
        <v>80</v>
      </c>
      <c r="F47" s="5"/>
    </row>
    <row r="48" spans="2:6" ht="12.75">
      <c r="B48">
        <v>591.6</v>
      </c>
      <c r="C48" t="s">
        <v>17</v>
      </c>
      <c r="D48" s="11">
        <v>0.69</v>
      </c>
      <c r="E48" t="s">
        <v>18</v>
      </c>
      <c r="F48" s="11">
        <f>B48*D48</f>
        <v>408.204</v>
      </c>
    </row>
    <row r="49" spans="1:6" ht="12.75">
      <c r="A49" s="4" t="s">
        <v>33</v>
      </c>
      <c r="F49" s="32">
        <f>F45+F48</f>
        <v>502.86</v>
      </c>
    </row>
    <row r="50" spans="1:6" ht="12.75">
      <c r="A50" s="4" t="s">
        <v>34</v>
      </c>
      <c r="F50" s="5"/>
    </row>
    <row r="51" spans="1:6" ht="12.75">
      <c r="A51" s="7" t="s">
        <v>35</v>
      </c>
      <c r="B51" s="7"/>
      <c r="C51" s="7"/>
      <c r="D51" s="7"/>
      <c r="E51" s="7"/>
      <c r="F51" s="35"/>
    </row>
    <row r="52" spans="2:6" ht="12.75">
      <c r="B52">
        <v>591.6</v>
      </c>
      <c r="C52" t="s">
        <v>17</v>
      </c>
      <c r="D52" s="11">
        <v>1.87</v>
      </c>
      <c r="E52" t="s">
        <v>18</v>
      </c>
      <c r="F52" s="11">
        <f>B52*D52</f>
        <v>1106.2920000000001</v>
      </c>
    </row>
    <row r="53" spans="1:6" ht="12.75">
      <c r="A53" s="4" t="s">
        <v>36</v>
      </c>
      <c r="F53" s="32">
        <f>SUM(F52)</f>
        <v>1106.2920000000001</v>
      </c>
    </row>
    <row r="54" spans="1:6" ht="12.75">
      <c r="A54" s="50" t="s">
        <v>88</v>
      </c>
      <c r="B54" s="47"/>
      <c r="C54" s="47"/>
      <c r="D54" s="51">
        <v>0</v>
      </c>
      <c r="E54" s="47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5665.865671621689</v>
      </c>
    </row>
    <row r="56" spans="1:6" ht="12.75">
      <c r="A56" s="1" t="s">
        <v>86</v>
      </c>
      <c r="B56" s="37"/>
      <c r="C56" s="37">
        <v>0.058</v>
      </c>
      <c r="D56" s="1"/>
      <c r="E56" s="1"/>
      <c r="F56" s="32">
        <f>F55*5.8%</f>
        <v>328.62020895405794</v>
      </c>
    </row>
    <row r="57" spans="1:6" ht="15">
      <c r="A57" s="12" t="s">
        <v>39</v>
      </c>
      <c r="B57" s="12"/>
      <c r="C57" s="12"/>
      <c r="D57" s="12"/>
      <c r="E57" s="12"/>
      <c r="F57" s="46">
        <f>F55+F56</f>
        <v>5994.485880575747</v>
      </c>
    </row>
    <row r="58" spans="2:6" ht="12.75">
      <c r="B58" s="38" t="s">
        <v>75</v>
      </c>
      <c r="C58" s="39" t="s">
        <v>76</v>
      </c>
      <c r="D58" s="22" t="s">
        <v>77</v>
      </c>
      <c r="E58" s="22" t="s">
        <v>78</v>
      </c>
      <c r="F58" s="42" t="s">
        <v>92</v>
      </c>
    </row>
    <row r="59" spans="1:6" ht="12.75">
      <c r="A59" s="13"/>
      <c r="B59" s="40">
        <v>41883</v>
      </c>
      <c r="C59" s="41">
        <v>-41952</v>
      </c>
      <c r="D59" s="43">
        <f>F20</f>
        <v>5847.3</v>
      </c>
      <c r="E59" s="43">
        <f>F57</f>
        <v>5994.485880575747</v>
      </c>
      <c r="F59" s="44">
        <f>C59+D59-E59</f>
        <v>-42099.185880575744</v>
      </c>
    </row>
    <row r="62" ht="12.75">
      <c r="A62" t="s">
        <v>91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2011-12-17T10:06:52Z</cp:lastPrinted>
  <dcterms:created xsi:type="dcterms:W3CDTF">2008-08-18T07:30:19Z</dcterms:created>
  <dcterms:modified xsi:type="dcterms:W3CDTF">2014-11-12T15:34:46Z</dcterms:modified>
  <cp:category/>
  <cp:version/>
  <cp:contentType/>
  <cp:contentStatus/>
</cp:coreProperties>
</file>