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<sst xmlns="http://schemas.openxmlformats.org/spreadsheetml/2006/main" count="141" uniqueCount="115">
  <si>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</si>
  <si>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</si>
  <si>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</si>
  <si>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</si>
  <si>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</si>
  <si>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</si>
  <si>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</si>
  <si>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</si>
  <si>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</si>
  <si>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</si>
  <si>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</si>
  <si>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</si>
  <si>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</si>
  <si>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</si>
  <si>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</si>
  <si>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</si>
  <si>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</si>
  <si>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</si>
  <si>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</si>
  <si>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</si>
  <si>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</si>
  <si>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</si>
  <si>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</si>
  <si>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</si>
  <si>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</si>
  <si>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</si>
  <si>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</si>
  <si>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</si>
  <si>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</si>
  <si>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</si>
  <si>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</si>
  <si>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</si>
  <si>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</si>
  <si>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</si>
  <si>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</si>
  <si>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</si>
  <si>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</si>
  <si>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</si>
  <si>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</si>
  <si>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</si>
  <si>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</si>
  <si>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</si>
  <si>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</si>
  <si>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</si>
  <si>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</si>
  <si>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</si>
  <si>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</si>
  <si>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</si>
  <si>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</si>
  <si>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</si>
  <si>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</si>
  <si>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</si>
  <si>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</si>
  <si>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</si>
  <si>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</si>
  <si>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</si>
  <si>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</si>
  <si>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</si>
  <si>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</si>
  <si>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</si>
  <si>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</si>
  <si>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</si>
  <si>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</si>
  <si>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</si>
  <si>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</si>
  <si>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</si>
  <si>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</si>
  <si>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</si>
  <si>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</si>
  <si>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</si>
  <si>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</si>
  <si>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</si>
  <si>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4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</si>
  <si>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</si>
  <si>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</si>
  <si>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</si>
  <si>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</si>
  <si>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</si>
  <si>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</si>
  <si>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</si>
  <si>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0,7 ставки</t>
  </si>
  <si>
    <t>0,5 ставки</t>
  </si>
  <si>
    <t>((з/пл. и ЕСН администрации ООО , содерж.оргтехники, почт.канц-е  расходы)</t>
  </si>
  <si>
    <t xml:space="preserve">          за</t>
  </si>
  <si>
    <t>1) Вывоз и размещение ТБО</t>
  </si>
  <si>
    <t>2) Дежурное освещение</t>
  </si>
  <si>
    <t>3) Дератизация</t>
  </si>
  <si>
    <t>4) ВДПО</t>
  </si>
  <si>
    <t>(прочистка по акту)</t>
  </si>
  <si>
    <t>кв.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</si>
  <si>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</si>
  <si>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</si>
  <si>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</si>
  <si>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</si>
  <si>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2014 г.</t>
  </si>
  <si>
    <r>
      <t>1.2 Арендаторы (Эр-Телеком,Интер-телеком, ростелеком</t>
    </r>
    <r>
      <rPr>
        <sz val="8"/>
        <rFont val="Arial Cyr"/>
        <family val="0"/>
      </rPr>
      <t>)</t>
    </r>
  </si>
  <si>
    <t>Лампа</t>
  </si>
  <si>
    <t>2шт</t>
  </si>
  <si>
    <t>ост.на 01.07</t>
  </si>
  <si>
    <t>май-июнь</t>
  </si>
  <si>
    <t xml:space="preserve">                    за  май-июнь  2014 г.</t>
  </si>
  <si>
    <t xml:space="preserve">3. </t>
  </si>
  <si>
    <t>Прочистка канализации кв.12</t>
  </si>
  <si>
    <t>Промывка, опрессовка системы отопления</t>
  </si>
  <si>
    <t>Демонтаж, монтаж эл.узла при смене сопла (1шт)</t>
  </si>
  <si>
    <t>Смена ламп (2шт) п-д2,4</t>
  </si>
  <si>
    <t>Смена труб Д 50 ПВХ (3мп) кв.12</t>
  </si>
  <si>
    <t>Труба Д 50 ПВХ</t>
  </si>
  <si>
    <t>3мп</t>
  </si>
  <si>
    <t>Уголок 50</t>
  </si>
  <si>
    <t>6шт</t>
  </si>
  <si>
    <t>Тройник 50</t>
  </si>
  <si>
    <t>3шт</t>
  </si>
  <si>
    <t>Манжета 50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</si>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</sst>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M45" sqref="M4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100</v>
      </c>
    </row>
    <row r="3" spans="2:13" ht="12.75">
      <c r="B3" s="1" t="s">
        <v>83</v>
      </c>
      <c r="C3" s="8" t="s">
        <v>99</v>
      </c>
      <c r="D3" s="8" t="s">
        <v>94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92</v>
      </c>
      <c r="L6" s="25">
        <v>4</v>
      </c>
      <c r="M6" s="49">
        <f>L6*114.3*1.202</f>
        <v>549.5544</v>
      </c>
    </row>
    <row r="7" spans="1:13" ht="12.75">
      <c r="A7" t="s">
        <v>2</v>
      </c>
      <c r="E7">
        <v>3307.8</v>
      </c>
      <c r="F7" t="s">
        <v>71</v>
      </c>
      <c r="J7" s="14">
        <v>2</v>
      </c>
      <c r="K7" s="14" t="s">
        <v>47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230</v>
      </c>
      <c r="F8" t="s">
        <v>71</v>
      </c>
      <c r="J8" s="15"/>
      <c r="K8" s="15" t="s">
        <v>48</v>
      </c>
      <c r="L8" s="21">
        <v>4</v>
      </c>
      <c r="M8" s="49">
        <f t="shared" si="0"/>
        <v>549.5544</v>
      </c>
    </row>
    <row r="9" spans="1:13" ht="12.75">
      <c r="A9" t="s">
        <v>4</v>
      </c>
      <c r="J9" s="16"/>
      <c r="K9" s="16" t="s">
        <v>49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479</v>
      </c>
      <c r="F10" t="s">
        <v>71</v>
      </c>
      <c r="J10" s="15">
        <v>3</v>
      </c>
      <c r="K10" s="24" t="s">
        <v>50</v>
      </c>
      <c r="L10" s="21"/>
      <c r="M10" s="49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6"/>
      <c r="K11" s="18" t="s">
        <v>53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332.1</v>
      </c>
      <c r="F12" t="s">
        <v>71</v>
      </c>
      <c r="J12" s="14">
        <v>4</v>
      </c>
      <c r="K12" s="17" t="s">
        <v>51</v>
      </c>
      <c r="L12" s="22"/>
      <c r="M12" s="49">
        <f t="shared" si="0"/>
        <v>0</v>
      </c>
    </row>
    <row r="13" spans="10:13" ht="12.75">
      <c r="J13" s="16"/>
      <c r="K13" s="18" t="s">
        <v>52</v>
      </c>
      <c r="L13" s="23">
        <v>12</v>
      </c>
      <c r="M13" s="49">
        <f t="shared" si="0"/>
        <v>1648.6631999999997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55</v>
      </c>
      <c r="L15" s="22"/>
      <c r="M15" s="49">
        <f t="shared" si="0"/>
        <v>0</v>
      </c>
    </row>
    <row r="16" spans="1:13" ht="12.75">
      <c r="A16" s="2" t="s">
        <v>9</v>
      </c>
      <c r="F16" s="11">
        <v>77022.7</v>
      </c>
      <c r="J16" s="15" t="s">
        <v>56</v>
      </c>
      <c r="K16" s="26" t="s">
        <v>57</v>
      </c>
      <c r="L16" s="21">
        <v>0</v>
      </c>
      <c r="M16" s="49">
        <f t="shared" si="0"/>
        <v>0</v>
      </c>
    </row>
    <row r="17" spans="1:13" ht="12.75">
      <c r="A17" t="s">
        <v>10</v>
      </c>
      <c r="F17" s="5">
        <v>74148.91</v>
      </c>
      <c r="J17" s="15" t="s">
        <v>58</v>
      </c>
      <c r="K17" s="26" t="s">
        <v>59</v>
      </c>
      <c r="L17" s="21">
        <v>6</v>
      </c>
      <c r="M17" s="49">
        <f t="shared" si="0"/>
        <v>824.3315999999999</v>
      </c>
    </row>
    <row r="18" spans="2:13" ht="12.75">
      <c r="B18" t="s">
        <v>11</v>
      </c>
      <c r="F18" s="9">
        <f>F17/F16</f>
        <v>0.9626890514095197</v>
      </c>
      <c r="J18" s="16" t="s">
        <v>60</v>
      </c>
      <c r="K18" s="18" t="s">
        <v>61</v>
      </c>
      <c r="L18" s="23">
        <v>7.21</v>
      </c>
      <c r="M18" s="49">
        <f t="shared" si="0"/>
        <v>990.5718059999999</v>
      </c>
    </row>
    <row r="19" spans="1:13" ht="12.75">
      <c r="A19" s="7" t="s">
        <v>95</v>
      </c>
      <c r="B19" s="7"/>
      <c r="C19" s="7"/>
      <c r="D19" s="7"/>
      <c r="E19" s="7"/>
      <c r="F19" s="5">
        <v>2821.92</v>
      </c>
      <c r="J19" s="20"/>
      <c r="K19" s="27" t="s">
        <v>62</v>
      </c>
      <c r="L19" s="28">
        <f>SUM(L6:L18)</f>
        <v>33.21</v>
      </c>
      <c r="M19" s="34">
        <f>SUM(M6:M18)</f>
        <v>4562.675406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76970.83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102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103</v>
      </c>
      <c r="L24" s="25">
        <v>108.73</v>
      </c>
      <c r="M24" s="33">
        <f aca="true" t="shared" si="1" ref="M24:M36">L24*114.3*1.202*1.15</f>
        <v>17179.0018497</v>
      </c>
    </row>
    <row r="25" spans="1:13" ht="12.75">
      <c r="A25" t="s">
        <v>15</v>
      </c>
      <c r="D25" t="s">
        <v>80</v>
      </c>
      <c r="F25" s="11">
        <v>8094.26</v>
      </c>
      <c r="J25" s="20">
        <v>3</v>
      </c>
      <c r="K25" s="20" t="s">
        <v>104</v>
      </c>
      <c r="L25" s="25">
        <v>3.12</v>
      </c>
      <c r="M25" s="33">
        <f t="shared" si="1"/>
        <v>492.95029679999993</v>
      </c>
    </row>
    <row r="26" spans="1:13" ht="12.75">
      <c r="A26" s="6" t="s">
        <v>18</v>
      </c>
      <c r="D26" t="s">
        <v>81</v>
      </c>
      <c r="F26" s="5">
        <v>4783.96</v>
      </c>
      <c r="J26" s="20">
        <v>4</v>
      </c>
      <c r="K26" s="20" t="s">
        <v>105</v>
      </c>
      <c r="L26" s="25">
        <v>0.14</v>
      </c>
      <c r="M26" s="33">
        <f t="shared" si="1"/>
        <v>22.1195646</v>
      </c>
    </row>
    <row r="27" spans="1:13" ht="12.75">
      <c r="A27" s="6" t="s">
        <v>101</v>
      </c>
      <c r="F27" s="5">
        <v>0</v>
      </c>
      <c r="J27" s="20">
        <v>5</v>
      </c>
      <c r="K27" s="20" t="s">
        <v>106</v>
      </c>
      <c r="L27" s="25">
        <v>1.75</v>
      </c>
      <c r="M27" s="33">
        <f t="shared" si="1"/>
        <v>276.4945575</v>
      </c>
    </row>
    <row r="28" spans="1:13" ht="12.75">
      <c r="A28" s="4" t="s">
        <v>37</v>
      </c>
      <c r="B28" s="1"/>
      <c r="F28" s="32">
        <f>F25+F26+F27</f>
        <v>12878.220000000001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2.17</v>
      </c>
      <c r="E30" t="s">
        <v>17</v>
      </c>
      <c r="F30" s="11">
        <f>E7*D30</f>
        <v>7177.926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85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807</v>
      </c>
      <c r="C32" t="s">
        <v>20</v>
      </c>
      <c r="D32" s="5">
        <v>3.31</v>
      </c>
      <c r="E32" t="s">
        <v>17</v>
      </c>
      <c r="F32" s="5">
        <v>2671.17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230</v>
      </c>
      <c r="C33" t="s">
        <v>16</v>
      </c>
      <c r="D33" s="5">
        <v>0.4</v>
      </c>
      <c r="E33" t="s">
        <v>17</v>
      </c>
      <c r="F33" s="11">
        <f>B33*D33</f>
        <v>92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48</v>
      </c>
      <c r="C34" t="s">
        <v>89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s="46"/>
      <c r="B35" s="46"/>
      <c r="C35" s="46" t="s">
        <v>88</v>
      </c>
      <c r="D35" s="45"/>
      <c r="E35" s="46"/>
      <c r="F35" s="47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9941.096000000001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/>
      <c r="K37" s="30" t="s">
        <v>62</v>
      </c>
      <c r="L37" s="28">
        <f>SUM(L23:L36)</f>
        <v>118.57000000000001</v>
      </c>
      <c r="M37" s="34">
        <f>SUM(M23:M36)</f>
        <v>18733.6912473</v>
      </c>
    </row>
    <row r="38" spans="1:11" ht="12.75">
      <c r="A38" t="s">
        <v>23</v>
      </c>
      <c r="C38">
        <v>326784</v>
      </c>
      <c r="D38">
        <v>219171.6</v>
      </c>
      <c r="E38">
        <v>3307.8</v>
      </c>
      <c r="F38" s="35">
        <f>C38/D38*E38</f>
        <v>4931.916887041934</v>
      </c>
      <c r="K38" s="1" t="s">
        <v>66</v>
      </c>
    </row>
    <row r="39" spans="1:13" ht="12.75">
      <c r="A39" t="s">
        <v>24</v>
      </c>
      <c r="C39">
        <v>302275</v>
      </c>
      <c r="D39">
        <v>219171.6</v>
      </c>
      <c r="E39">
        <v>3307.8</v>
      </c>
      <c r="F39" s="35">
        <f>C39/D39*E39</f>
        <v>4562.020102057018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25</v>
      </c>
      <c r="F40" s="11">
        <f>M37</f>
        <v>18733.6912473</v>
      </c>
      <c r="J40" s="23" t="s">
        <v>40</v>
      </c>
      <c r="K40" s="23" t="s">
        <v>41</v>
      </c>
      <c r="L40" s="23"/>
      <c r="M40" s="23" t="s">
        <v>68</v>
      </c>
    </row>
    <row r="41" spans="1:13" ht="12.75">
      <c r="A41" t="s">
        <v>79</v>
      </c>
      <c r="F41" s="5">
        <v>721.2</v>
      </c>
      <c r="J41" s="20">
        <v>1</v>
      </c>
      <c r="K41" s="20" t="s">
        <v>96</v>
      </c>
      <c r="L41" s="25" t="s">
        <v>97</v>
      </c>
      <c r="M41" s="25">
        <v>15.28</v>
      </c>
    </row>
    <row r="42" spans="1:13" ht="12.75">
      <c r="A42" t="s">
        <v>26</v>
      </c>
      <c r="F42" s="11">
        <f>M60</f>
        <v>395.28</v>
      </c>
      <c r="J42" s="20">
        <v>2</v>
      </c>
      <c r="K42" s="20" t="s">
        <v>107</v>
      </c>
      <c r="L42" s="25" t="s">
        <v>108</v>
      </c>
      <c r="M42" s="25">
        <v>180</v>
      </c>
    </row>
    <row r="43" spans="1:13" ht="12.75">
      <c r="A43" t="s">
        <v>27</v>
      </c>
      <c r="F43" s="5"/>
      <c r="J43" s="20">
        <v>3</v>
      </c>
      <c r="K43" s="20" t="s">
        <v>109</v>
      </c>
      <c r="L43" s="25" t="s">
        <v>110</v>
      </c>
      <c r="M43" s="25">
        <v>90</v>
      </c>
    </row>
    <row r="44" spans="1:13" ht="12.75">
      <c r="A44" t="s">
        <v>28</v>
      </c>
      <c r="F44" s="5"/>
      <c r="J44" s="20">
        <v>4</v>
      </c>
      <c r="K44" s="20" t="s">
        <v>111</v>
      </c>
      <c r="L44" s="25" t="s">
        <v>112</v>
      </c>
      <c r="M44" s="25">
        <v>90</v>
      </c>
    </row>
    <row r="45" spans="2:13" ht="12.75">
      <c r="B45">
        <v>3307.8</v>
      </c>
      <c r="C45" t="s">
        <v>16</v>
      </c>
      <c r="D45" s="11">
        <v>0.75</v>
      </c>
      <c r="E45" t="s">
        <v>17</v>
      </c>
      <c r="F45" s="11">
        <f>B45*D45</f>
        <v>2480.8500000000004</v>
      </c>
      <c r="J45" s="20">
        <v>5</v>
      </c>
      <c r="K45" s="20" t="s">
        <v>113</v>
      </c>
      <c r="L45" s="25" t="s">
        <v>114</v>
      </c>
      <c r="M45" s="25">
        <v>20</v>
      </c>
    </row>
    <row r="46" spans="1:13" ht="12.75">
      <c r="A46" s="46" t="s">
        <v>90</v>
      </c>
      <c r="B46" s="46"/>
      <c r="C46" s="46"/>
      <c r="D46" s="47"/>
      <c r="E46" s="46"/>
      <c r="F46" s="47">
        <v>0</v>
      </c>
      <c r="J46" s="20">
        <v>6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31824.958236398954</v>
      </c>
      <c r="J47" s="20">
        <v>7</v>
      </c>
      <c r="K47" s="20"/>
      <c r="L47" s="25"/>
      <c r="M47" s="25"/>
    </row>
    <row r="48" spans="1:13" ht="12.75">
      <c r="A48" s="4" t="s">
        <v>30</v>
      </c>
      <c r="J48" s="20">
        <v>8</v>
      </c>
      <c r="K48" s="20"/>
      <c r="L48" s="25"/>
      <c r="M48" s="25"/>
    </row>
    <row r="49" spans="1:13" ht="12.75">
      <c r="A49" t="s">
        <v>31</v>
      </c>
      <c r="B49">
        <v>3307.8</v>
      </c>
      <c r="C49" t="s">
        <v>71</v>
      </c>
      <c r="D49" s="45">
        <v>0.36</v>
      </c>
      <c r="E49" s="7" t="s">
        <v>17</v>
      </c>
      <c r="F49" s="11">
        <f>B49*D49</f>
        <v>1190.808</v>
      </c>
      <c r="J49" s="20">
        <v>9</v>
      </c>
      <c r="K49" s="20"/>
      <c r="L49" s="25"/>
      <c r="M49" s="25"/>
    </row>
    <row r="50" spans="1:13" ht="12.75">
      <c r="A50" t="s">
        <v>32</v>
      </c>
      <c r="F50" s="5"/>
      <c r="J50" s="20">
        <v>10</v>
      </c>
      <c r="K50" s="20"/>
      <c r="L50" s="25"/>
      <c r="M50" s="25"/>
    </row>
    <row r="51" spans="1:13" ht="12.75">
      <c r="A51" s="7" t="s">
        <v>78</v>
      </c>
      <c r="F51" s="5"/>
      <c r="J51" s="20">
        <v>11</v>
      </c>
      <c r="K51" s="20"/>
      <c r="L51" s="25"/>
      <c r="M51" s="25"/>
    </row>
    <row r="52" spans="2:13" ht="12.75">
      <c r="B52">
        <v>3307.8</v>
      </c>
      <c r="C52" t="s">
        <v>16</v>
      </c>
      <c r="D52" s="11">
        <v>1.6</v>
      </c>
      <c r="E52" t="s">
        <v>17</v>
      </c>
      <c r="F52" s="11">
        <f>B52*D52</f>
        <v>5292.4800000000005</v>
      </c>
      <c r="J52" s="20">
        <v>12</v>
      </c>
      <c r="K52" s="20"/>
      <c r="L52" s="25"/>
      <c r="M52" s="25"/>
    </row>
    <row r="53" spans="1:13" ht="12.75">
      <c r="A53" s="4" t="s">
        <v>33</v>
      </c>
      <c r="F53" s="32">
        <f>F49+F52</f>
        <v>6483.2880000000005</v>
      </c>
      <c r="J53" s="20">
        <v>13</v>
      </c>
      <c r="K53" s="20"/>
      <c r="L53" s="25"/>
      <c r="M53" s="25"/>
    </row>
    <row r="54" spans="1:13" ht="12.75">
      <c r="A54" s="4" t="s">
        <v>34</v>
      </c>
      <c r="J54" s="20">
        <v>14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15</v>
      </c>
      <c r="K55" s="20"/>
      <c r="L55" s="25"/>
      <c r="M55" s="25"/>
    </row>
    <row r="56" spans="2:13" ht="12.75">
      <c r="B56">
        <v>3307.8</v>
      </c>
      <c r="C56" t="s">
        <v>16</v>
      </c>
      <c r="D56" s="11">
        <v>4.79</v>
      </c>
      <c r="E56" t="s">
        <v>17</v>
      </c>
      <c r="F56" s="11">
        <f>B56*D56</f>
        <v>15844.362000000001</v>
      </c>
      <c r="J56" s="20">
        <v>16</v>
      </c>
      <c r="K56" s="20"/>
      <c r="L56" s="25"/>
      <c r="M56" s="25"/>
    </row>
    <row r="57" spans="1:13" ht="12.75">
      <c r="A57" s="4" t="s">
        <v>35</v>
      </c>
      <c r="F57" s="32">
        <f>SUM(F56)</f>
        <v>15844.362000000001</v>
      </c>
      <c r="J57" s="20">
        <v>17</v>
      </c>
      <c r="K57" s="20"/>
      <c r="L57" s="25"/>
      <c r="M57" s="25"/>
    </row>
    <row r="58" spans="1:13" ht="12.75">
      <c r="A58" s="50" t="s">
        <v>93</v>
      </c>
      <c r="B58" s="46"/>
      <c r="C58" s="46"/>
      <c r="D58" s="45">
        <v>0</v>
      </c>
      <c r="E58" s="46"/>
      <c r="F58" s="51">
        <f>D58*E7</f>
        <v>0</v>
      </c>
      <c r="J58" s="20">
        <v>18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76971.92423639895</v>
      </c>
      <c r="J59" s="20">
        <v>19</v>
      </c>
      <c r="K59" s="20"/>
      <c r="L59" s="25"/>
      <c r="M59" s="25"/>
    </row>
    <row r="60" spans="1:13" ht="12.75">
      <c r="A60" s="1" t="s">
        <v>91</v>
      </c>
      <c r="B60" s="36"/>
      <c r="C60" s="48">
        <v>0.058</v>
      </c>
      <c r="D60" s="1"/>
      <c r="E60" s="1"/>
      <c r="F60" s="32">
        <f>F59*5.8%</f>
        <v>4464.371605711139</v>
      </c>
      <c r="J60" s="20"/>
      <c r="K60" s="20"/>
      <c r="L60" s="31" t="s">
        <v>69</v>
      </c>
      <c r="M60" s="34">
        <f>SUM(M41:M59)</f>
        <v>395.28</v>
      </c>
    </row>
    <row r="61" spans="1:6" ht="15">
      <c r="A61" s="12" t="s">
        <v>38</v>
      </c>
      <c r="B61" s="12"/>
      <c r="C61" s="12"/>
      <c r="D61" s="12"/>
      <c r="E61" s="12"/>
      <c r="F61" s="43">
        <f>F59+F60</f>
        <v>81436.29584211009</v>
      </c>
    </row>
    <row r="62" spans="2:6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98</v>
      </c>
    </row>
    <row r="63" spans="1:6" ht="12.75">
      <c r="A63" s="13"/>
      <c r="B63" s="39">
        <v>41760</v>
      </c>
      <c r="C63" s="40">
        <v>129714</v>
      </c>
      <c r="D63" s="44">
        <f>F20</f>
        <v>76970.83</v>
      </c>
      <c r="E63" s="44">
        <f>F61</f>
        <v>81436.29584211009</v>
      </c>
      <c r="F63" s="42">
        <f>C63+D63-E63</f>
        <v>125248.53415788992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2014-02-12T15:52:46Z</cp:lastPrinted>
  <dcterms:created xsi:type="dcterms:W3CDTF">2008-08-18T07:30:19Z</dcterms:created>
  <dcterms:modified xsi:type="dcterms:W3CDTF">2014-08-27T15:23:32Z</dcterms:modified>
  <cp:category/>
  <cp:version/>
  <cp:contentType/>
  <cp:contentStatus/>
</cp:coreProperties>
</file>