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<sst xmlns="http://schemas.openxmlformats.org/spreadsheetml/2006/main" count="118" uniqueCount="94">
  <si>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</si>
  <si>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</si>
  <si>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</si>
  <si>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</si>
  <si>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</si>
  <si>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</si>
  <si>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</si>
  <si>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</si>
  <si>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</si>
  <si>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</si>
  <si>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</si>
  <si>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</si>
  <si>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</si>
  <si>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</si>
  <si>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</si>
  <si>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</si>
  <si>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</si>
  <si>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</si>
  <si>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</si>
  <si>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</si>
  <si>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</si>
  <si>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</si>
  <si>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</si>
  <si>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</si>
  <si>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</si>
  <si>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</si>
  <si>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</si>
  <si>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</si>
  <si>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</si>
  <si>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</si>
  <si>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</si>
  <si>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</si>
  <si>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</si>
  <si>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</si>
  <si>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</si>
  <si>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</si>
  <si>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</si>
  <si>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</si>
  <si>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</si>
  <si>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</si>
  <si>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</si>
  <si>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</si>
  <si>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</si>
  <si>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</si>
  <si>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</si>
  <si>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</si>
  <si>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</si>
  <si>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</si>
  <si>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</si>
  <si>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</si>
  <si>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</si>
  <si>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</si>
  <si>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</si>
  <si>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</si>
  <si>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</si>
  <si>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</si>
  <si>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</si>
  <si>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</si>
  <si>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</si>
  <si>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</si>
  <si>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</si>
  <si>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</si>
  <si>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</si>
  <si>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</si>
  <si>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</si>
  <si>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</si>
  <si>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</si>
  <si>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</si>
  <si>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</si>
  <si>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</si>
  <si>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</si>
  <si>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</si>
  <si>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</si>
  <si>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</si>
  <si>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</si>
  <si>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</si>
  <si>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</si>
  <si>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</si>
  <si>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</si>
  <si>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</si>
  <si>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</si>
  <si>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</si>
  <si>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</si>
  <si>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</si>
  <si>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</si>
  <si>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</si>
  <si>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</si>
  <si>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</si>
  <si>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2014 г.</t>
  </si>
  <si>
    <t>2) Дератизация</t>
  </si>
  <si>
    <t xml:space="preserve">        Старший по дому ______________________________</t>
  </si>
  <si>
    <t>ост.на 01.10</t>
  </si>
  <si>
    <t>сентябрь</t>
  </si>
  <si>
    <t xml:space="preserve">                    за   сентябрь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</si>
</sst>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1" sqref="D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702</v>
      </c>
      <c r="F7" t="s">
        <v>70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2.52</v>
      </c>
      <c r="M8" s="49">
        <f t="shared" si="0"/>
        <v>346.219272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70</v>
      </c>
      <c r="F10" t="s">
        <v>70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1352</v>
      </c>
      <c r="F11" t="s">
        <v>70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42.1</v>
      </c>
      <c r="F12" t="s">
        <v>70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0</v>
      </c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4767.58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3196.56</v>
      </c>
      <c r="J17" s="15" t="s">
        <v>58</v>
      </c>
      <c r="K17" s="26" t="s">
        <v>59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0.6704785236954598</v>
      </c>
      <c r="J18" s="16" t="s">
        <v>60</v>
      </c>
      <c r="K18" s="18" t="s">
        <v>61</v>
      </c>
      <c r="L18" s="23">
        <v>0</v>
      </c>
      <c r="M18" s="49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3196.56</v>
      </c>
      <c r="J19" s="20"/>
      <c r="K19" s="27" t="s">
        <v>62</v>
      </c>
      <c r="L19" s="28">
        <f>SUM(L6:L18)</f>
        <v>3.52</v>
      </c>
      <c r="M19" s="34">
        <f>SUM(M6:M18)</f>
        <v>483.607872</v>
      </c>
    </row>
    <row r="20" ht="12.75"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3"/>
      <c r="L23" s="23"/>
      <c r="M23" s="33">
        <f>L23*114.3*1.202*1.15</f>
        <v>0</v>
      </c>
    </row>
    <row r="24" spans="1:13" ht="12.75">
      <c r="A24" t="s">
        <v>15</v>
      </c>
      <c r="D24" t="s">
        <v>80</v>
      </c>
      <c r="F24" s="11">
        <v>1156.32</v>
      </c>
      <c r="J24" s="23">
        <v>2</v>
      </c>
      <c r="K24" s="43"/>
      <c r="L24" s="23"/>
      <c r="M24" s="33">
        <f aca="true" t="shared" si="1" ref="M24:M32">L24*114.3*1.202*1.15</f>
        <v>0</v>
      </c>
    </row>
    <row r="25" spans="1:13" ht="12.75">
      <c r="A25" s="6" t="s">
        <v>18</v>
      </c>
      <c r="J25" s="23">
        <v>3</v>
      </c>
      <c r="K25" s="43"/>
      <c r="L25" s="23"/>
      <c r="M25" s="33">
        <f t="shared" si="1"/>
        <v>0</v>
      </c>
    </row>
    <row r="26" spans="1:13" ht="12.75">
      <c r="A26" s="6" t="s">
        <v>85</v>
      </c>
      <c r="F26" s="5">
        <v>0</v>
      </c>
      <c r="J26" s="23">
        <v>4</v>
      </c>
      <c r="K26" s="43"/>
      <c r="L26" s="23"/>
      <c r="M26" s="33">
        <f t="shared" si="1"/>
        <v>0</v>
      </c>
    </row>
    <row r="27" spans="1:13" ht="12.75">
      <c r="A27" s="4" t="s">
        <v>37</v>
      </c>
      <c r="F27" s="32">
        <f>F24+F25+F26</f>
        <v>1156.32</v>
      </c>
      <c r="J27" s="23">
        <v>5</v>
      </c>
      <c r="K27" s="43"/>
      <c r="L27" s="23"/>
      <c r="M27" s="33">
        <f t="shared" si="1"/>
        <v>0</v>
      </c>
    </row>
    <row r="28" spans="1:13" ht="12.75">
      <c r="A28" s="4" t="s">
        <v>19</v>
      </c>
      <c r="J28" s="23">
        <v>6</v>
      </c>
      <c r="K28" s="43"/>
      <c r="L28" s="23"/>
      <c r="M28" s="33">
        <f t="shared" si="1"/>
        <v>0</v>
      </c>
    </row>
    <row r="29" spans="1:13" ht="12.75">
      <c r="A29" t="s">
        <v>82</v>
      </c>
      <c r="D29" s="5">
        <v>1.08</v>
      </c>
      <c r="E29" t="s">
        <v>17</v>
      </c>
      <c r="F29" s="11">
        <f>E7*D29</f>
        <v>758.1600000000001</v>
      </c>
      <c r="J29" s="23">
        <v>7</v>
      </c>
      <c r="K29" s="43"/>
      <c r="L29" s="23"/>
      <c r="M29" s="33">
        <f t="shared" si="1"/>
        <v>0</v>
      </c>
    </row>
    <row r="30" spans="1:13" ht="12.75">
      <c r="A30" t="s">
        <v>89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>
        <v>8</v>
      </c>
      <c r="K30" s="43"/>
      <c r="L30" s="23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758.1600000000001</v>
      </c>
      <c r="J31" s="23">
        <v>9</v>
      </c>
      <c r="K31" s="43"/>
      <c r="L31" s="23"/>
      <c r="M31" s="33">
        <f t="shared" si="1"/>
        <v>0</v>
      </c>
    </row>
    <row r="32" spans="1:13" ht="12.75">
      <c r="A32" s="4" t="s">
        <v>21</v>
      </c>
      <c r="B32" s="4"/>
      <c r="J32" s="25">
        <v>10</v>
      </c>
      <c r="K32" s="44"/>
      <c r="L32" s="25"/>
      <c r="M32" s="33">
        <f t="shared" si="1"/>
        <v>0</v>
      </c>
    </row>
    <row r="33" spans="1:13" ht="12.75">
      <c r="A33" t="s">
        <v>22</v>
      </c>
      <c r="C33">
        <v>161849</v>
      </c>
      <c r="D33">
        <v>219171.6</v>
      </c>
      <c r="E33">
        <v>702</v>
      </c>
      <c r="F33" s="36">
        <f>C33/D33*E33</f>
        <v>518.3974474795092</v>
      </c>
      <c r="J33" s="20"/>
      <c r="K33" s="30" t="s">
        <v>62</v>
      </c>
      <c r="L33" s="28">
        <f>SUM(L32:L32)</f>
        <v>0</v>
      </c>
      <c r="M33" s="34">
        <f>SUM(M23:M32)</f>
        <v>0</v>
      </c>
    </row>
    <row r="34" spans="1:11" ht="12.75">
      <c r="A34" t="s">
        <v>23</v>
      </c>
      <c r="C34">
        <v>151138</v>
      </c>
      <c r="D34">
        <v>219171.6</v>
      </c>
      <c r="E34">
        <v>702</v>
      </c>
      <c r="F34" s="36">
        <v>0</v>
      </c>
      <c r="K34" s="1" t="s">
        <v>66</v>
      </c>
    </row>
    <row r="35" spans="1:13" ht="12.75">
      <c r="A35" t="s">
        <v>24</v>
      </c>
      <c r="F35" s="11">
        <f>M33</f>
        <v>0</v>
      </c>
      <c r="J35" s="22" t="s">
        <v>39</v>
      </c>
      <c r="K35" s="22"/>
      <c r="L35" s="22" t="s">
        <v>67</v>
      </c>
      <c r="M35" s="22" t="s">
        <v>45</v>
      </c>
    </row>
    <row r="36" spans="1:13" ht="12.75">
      <c r="A36" t="s">
        <v>78</v>
      </c>
      <c r="F36" s="5">
        <v>0</v>
      </c>
      <c r="J36" s="23" t="s">
        <v>40</v>
      </c>
      <c r="K36" s="23" t="s">
        <v>41</v>
      </c>
      <c r="L36" s="23"/>
      <c r="M36" s="23" t="s">
        <v>68</v>
      </c>
    </row>
    <row r="37" spans="1:13" ht="12.75">
      <c r="A37" t="s">
        <v>25</v>
      </c>
      <c r="F37" s="11">
        <f>M52</f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5"/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2:13" ht="12.75">
      <c r="B40">
        <v>702</v>
      </c>
      <c r="C40" t="s">
        <v>16</v>
      </c>
      <c r="D40" s="11">
        <v>0.44</v>
      </c>
      <c r="E40" t="s">
        <v>17</v>
      </c>
      <c r="F40" s="11">
        <f>B40*D40</f>
        <v>308.88</v>
      </c>
      <c r="J40" s="23">
        <v>4</v>
      </c>
      <c r="K40" s="43"/>
      <c r="L40" s="23"/>
      <c r="M40" s="23"/>
    </row>
    <row r="41" spans="1:13" ht="12.75">
      <c r="A41" s="4" t="s">
        <v>28</v>
      </c>
      <c r="B41" s="10"/>
      <c r="C41" s="10"/>
      <c r="F41" s="32">
        <f>SUM(F33:F40)</f>
        <v>827.2774474795092</v>
      </c>
      <c r="J41" s="23">
        <v>5</v>
      </c>
      <c r="K41" s="43"/>
      <c r="L41" s="23"/>
      <c r="M41" s="23"/>
    </row>
    <row r="42" spans="1:13" ht="12.75">
      <c r="A42" s="4" t="s">
        <v>29</v>
      </c>
      <c r="F42" s="5"/>
      <c r="J42" s="23">
        <v>6</v>
      </c>
      <c r="K42" s="43"/>
      <c r="L42" s="23"/>
      <c r="M42" s="23"/>
    </row>
    <row r="43" spans="1:13" ht="12.75">
      <c r="A43" t="s">
        <v>30</v>
      </c>
      <c r="B43">
        <v>702</v>
      </c>
      <c r="C43" t="s">
        <v>70</v>
      </c>
      <c r="D43" s="5">
        <v>0.16</v>
      </c>
      <c r="E43" t="s">
        <v>17</v>
      </c>
      <c r="F43" s="11">
        <f>B43*D43</f>
        <v>112.32000000000001</v>
      </c>
      <c r="J43" s="23">
        <v>7</v>
      </c>
      <c r="K43" s="43"/>
      <c r="L43" s="23"/>
      <c r="M43" s="23"/>
    </row>
    <row r="44" spans="1:13" ht="12.75">
      <c r="A44" t="s">
        <v>31</v>
      </c>
      <c r="F44" s="5"/>
      <c r="J44" s="23">
        <v>8</v>
      </c>
      <c r="K44" s="43"/>
      <c r="L44" s="23"/>
      <c r="M44" s="23"/>
    </row>
    <row r="45" spans="1:13" ht="12.75">
      <c r="A45" s="7" t="s">
        <v>79</v>
      </c>
      <c r="F45" s="5"/>
      <c r="J45" s="23">
        <v>9</v>
      </c>
      <c r="K45" s="43"/>
      <c r="L45" s="23"/>
      <c r="M45" s="23"/>
    </row>
    <row r="46" spans="2:13" ht="12.75">
      <c r="B46">
        <v>702</v>
      </c>
      <c r="C46" t="s">
        <v>16</v>
      </c>
      <c r="D46" s="11">
        <v>0.69</v>
      </c>
      <c r="E46" t="s">
        <v>17</v>
      </c>
      <c r="F46" s="11">
        <f>B46*D46</f>
        <v>484.37999999999994</v>
      </c>
      <c r="J46" s="23">
        <v>10</v>
      </c>
      <c r="K46" s="43"/>
      <c r="L46" s="23"/>
      <c r="M46" s="23"/>
    </row>
    <row r="47" spans="1:13" ht="12.75">
      <c r="A47" s="47" t="s">
        <v>83</v>
      </c>
      <c r="B47" s="47"/>
      <c r="C47" s="47"/>
      <c r="D47" s="48"/>
      <c r="E47" s="47"/>
      <c r="F47" s="48">
        <v>0</v>
      </c>
      <c r="J47" s="23">
        <v>11</v>
      </c>
      <c r="K47" s="43"/>
      <c r="L47" s="23"/>
      <c r="M47" s="23"/>
    </row>
    <row r="48" spans="1:13" ht="12.75">
      <c r="A48" s="4" t="s">
        <v>32</v>
      </c>
      <c r="F48" s="32">
        <f>F43+F46+F47</f>
        <v>596.6999999999999</v>
      </c>
      <c r="J48" s="23">
        <v>12</v>
      </c>
      <c r="K48" s="43"/>
      <c r="L48" s="23"/>
      <c r="M48" s="23"/>
    </row>
    <row r="49" spans="1:13" ht="12.75">
      <c r="A49" s="4" t="s">
        <v>33</v>
      </c>
      <c r="J49" s="23">
        <v>13</v>
      </c>
      <c r="K49" s="43"/>
      <c r="L49" s="23"/>
      <c r="M49" s="23"/>
    </row>
    <row r="50" spans="1:13" ht="12.75">
      <c r="A50" s="7" t="s">
        <v>34</v>
      </c>
      <c r="B50" s="7"/>
      <c r="C50" s="7"/>
      <c r="D50" s="7"/>
      <c r="E50" s="7"/>
      <c r="F50" s="7"/>
      <c r="J50" s="23">
        <v>14</v>
      </c>
      <c r="K50" s="43"/>
      <c r="L50" s="23"/>
      <c r="M50" s="23"/>
    </row>
    <row r="51" spans="2:13" ht="12.75">
      <c r="B51">
        <v>702</v>
      </c>
      <c r="C51" t="s">
        <v>16</v>
      </c>
      <c r="D51" s="11">
        <v>1.87</v>
      </c>
      <c r="E51" t="s">
        <v>17</v>
      </c>
      <c r="F51" s="11">
        <f>B51*D51</f>
        <v>1312.74</v>
      </c>
      <c r="J51" s="25">
        <v>15</v>
      </c>
      <c r="K51" s="44"/>
      <c r="L51" s="25"/>
      <c r="M51" s="25"/>
    </row>
    <row r="52" spans="1:13" ht="12.75">
      <c r="A52" s="4" t="s">
        <v>35</v>
      </c>
      <c r="F52" s="8">
        <f>SUM(F51)</f>
        <v>1312.74</v>
      </c>
      <c r="J52" s="20"/>
      <c r="K52" s="20"/>
      <c r="L52" s="31" t="s">
        <v>69</v>
      </c>
      <c r="M52" s="34">
        <f>SUM(M37:M51)</f>
        <v>0</v>
      </c>
    </row>
    <row r="53" spans="1:6" ht="12.75">
      <c r="A53" s="50" t="s">
        <v>86</v>
      </c>
      <c r="B53" s="47"/>
      <c r="C53" s="47"/>
      <c r="D53" s="51">
        <v>0</v>
      </c>
      <c r="E53" s="47"/>
      <c r="F53" s="52">
        <f>D53*E7</f>
        <v>0</v>
      </c>
    </row>
    <row r="54" spans="1:6" ht="12.75">
      <c r="A54" s="1" t="s">
        <v>36</v>
      </c>
      <c r="B54" s="1"/>
      <c r="F54" s="32">
        <f>F27+F31+F41+F48+F52+F53</f>
        <v>4651.197447479509</v>
      </c>
    </row>
    <row r="55" spans="1:6" ht="12.75">
      <c r="A55" s="1" t="s">
        <v>84</v>
      </c>
      <c r="B55" s="37"/>
      <c r="C55" s="37">
        <v>0.028</v>
      </c>
      <c r="D55" s="1"/>
      <c r="E55" s="1"/>
      <c r="F55" s="32">
        <f>F54*2.8%</f>
        <v>130.23352852942622</v>
      </c>
    </row>
    <row r="56" spans="1:6" ht="15">
      <c r="A56" s="12" t="s">
        <v>38</v>
      </c>
      <c r="B56" s="12"/>
      <c r="C56" s="12"/>
      <c r="D56" s="12"/>
      <c r="E56" s="12"/>
      <c r="F56" s="35">
        <f>F54+F55</f>
        <v>4781.430976008935</v>
      </c>
    </row>
    <row r="57" spans="2:6" ht="12.75">
      <c r="B57" s="38" t="s">
        <v>74</v>
      </c>
      <c r="C57" s="39" t="s">
        <v>75</v>
      </c>
      <c r="D57" s="22" t="s">
        <v>76</v>
      </c>
      <c r="E57" s="22" t="s">
        <v>77</v>
      </c>
      <c r="F57" s="42" t="s">
        <v>91</v>
      </c>
    </row>
    <row r="58" spans="1:6" ht="12.75">
      <c r="A58" s="13"/>
      <c r="B58" s="40">
        <v>41883</v>
      </c>
      <c r="C58" s="41">
        <v>-198440</v>
      </c>
      <c r="D58" s="45">
        <f>F19</f>
        <v>3196.56</v>
      </c>
      <c r="E58" s="45">
        <f>F56</f>
        <v>4781.430976008935</v>
      </c>
      <c r="F58" s="46">
        <f>C58+D58-E58</f>
        <v>-200024.87097600894</v>
      </c>
    </row>
    <row r="61" ht="12.75">
      <c r="A61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2014-09-30T10:12:53Z</cp:lastPrinted>
  <dcterms:created xsi:type="dcterms:W3CDTF">2008-08-18T07:30:19Z</dcterms:created>
  <dcterms:modified xsi:type="dcterms:W3CDTF">2014-11-12T15:40:36Z</dcterms:modified>
  <cp:category/>
  <cp:version/>
  <cp:contentType/>
  <cp:contentStatus/>
</cp:coreProperties>
</file>