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<sst xmlns="http://schemas.openxmlformats.org/spreadsheetml/2006/main" count="126" uniqueCount="101">
  <si>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</si>
  <si>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</si>
  <si>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</si>
  <si>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</si>
  <si>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</si>
  <si>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</si>
  <si>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</si>
  <si>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</si>
  <si>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</si>
  <si>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</si>
  <si>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</si>
  <si>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</si>
  <si>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</si>
  <si>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</si>
  <si>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</si>
  <si>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</si>
  <si>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</si>
  <si>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</si>
  <si>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</si>
  <si>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</si>
  <si>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</si>
  <si>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</si>
  <si>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</si>
  <si>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</si>
  <si>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</si>
  <si>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</si>
  <si>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</si>
  <si>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</si>
  <si>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</si>
  <si>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</si>
  <si>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</si>
  <si>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</si>
  <si>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</si>
  <si>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</si>
  <si>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</si>
  <si>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</si>
  <si>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</si>
  <si>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</si>
  <si>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</si>
  <si>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</si>
  <si>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</si>
  <si>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</si>
  <si>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</si>
  <si>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</si>
  <si>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</si>
  <si>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</si>
  <si>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</si>
  <si>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</si>
  <si>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</si>
  <si>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</si>
  <si>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</si>
  <si>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</si>
  <si>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</si>
  <si>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</si>
  <si>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</si>
  <si>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</si>
  <si>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</si>
  <si>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</si>
  <si>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</si>
  <si>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</si>
  <si>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</si>
  <si>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</si>
  <si>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</si>
  <si>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</si>
  <si>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</si>
  <si>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</si>
  <si>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</si>
  <si>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</si>
  <si>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</si>
  <si>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</si>
  <si>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</si>
  <si>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</si>
  <si>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</si>
  <si>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</si>
  <si>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</si>
  <si>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</si>
  <si>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</si>
  <si>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</si>
  <si>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</si>
  <si>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</si>
  <si>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</si>
  <si>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</si>
  <si>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</si>
  <si>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</si>
  <si>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</si>
  <si>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</si>
  <si>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</si>
  <si>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3) Дератизация</t>
  </si>
  <si>
    <t>4) ВДПО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</si>
  <si>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</si>
  <si>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</si>
  <si>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</si>
  <si>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</si>
  <si>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</si>
  <si>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 xml:space="preserve">Страхование </t>
  </si>
  <si>
    <t xml:space="preserve">3.   </t>
  </si>
  <si>
    <t>ост.на 01.08</t>
  </si>
  <si>
    <t>июль</t>
  </si>
  <si>
    <t xml:space="preserve">                    за  июль  2014 г.</t>
  </si>
  <si>
    <t>Горгаз (техобслуживание и ремонт)</t>
  </si>
  <si>
    <t>Испытание и обследование строительных конструкций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</si>
</sst>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37" sqref="M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63</v>
      </c>
      <c r="C2" s="1"/>
      <c r="D2" s="1" t="s">
        <v>73</v>
      </c>
      <c r="K2" t="s">
        <v>98</v>
      </c>
    </row>
    <row r="3" spans="2:13" ht="12.75">
      <c r="B3" s="1" t="s">
        <v>84</v>
      </c>
      <c r="C3" s="8" t="s">
        <v>97</v>
      </c>
      <c r="D3" s="8" t="s">
        <v>92</v>
      </c>
      <c r="J3" s="14" t="s">
        <v>32</v>
      </c>
      <c r="K3" s="29" t="s">
        <v>58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90</v>
      </c>
      <c r="L6" s="25">
        <v>6</v>
      </c>
      <c r="M6" s="48">
        <f>L6*114.3*1.202</f>
        <v>824.3315999999999</v>
      </c>
    </row>
    <row r="7" spans="1:13" ht="12.75">
      <c r="A7" t="s">
        <v>2</v>
      </c>
      <c r="E7">
        <v>4305.3</v>
      </c>
      <c r="F7" t="s">
        <v>64</v>
      </c>
      <c r="J7" s="14">
        <v>2</v>
      </c>
      <c r="K7" s="14" t="s">
        <v>40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64</v>
      </c>
      <c r="J8" s="15"/>
      <c r="K8" s="15" t="s">
        <v>41</v>
      </c>
      <c r="L8" s="21">
        <v>6</v>
      </c>
      <c r="M8" s="48">
        <f t="shared" si="0"/>
        <v>824.3315999999999</v>
      </c>
    </row>
    <row r="9" spans="1:13" ht="12.75">
      <c r="A9" t="s">
        <v>4</v>
      </c>
      <c r="J9" s="16"/>
      <c r="K9" s="16" t="s">
        <v>42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519.2</v>
      </c>
      <c r="F10" t="s">
        <v>64</v>
      </c>
      <c r="J10" s="15">
        <v>3</v>
      </c>
      <c r="K10" s="24" t="s">
        <v>43</v>
      </c>
      <c r="L10" s="21"/>
      <c r="M10" s="48">
        <f t="shared" si="0"/>
        <v>0</v>
      </c>
    </row>
    <row r="11" spans="1:13" ht="12.75">
      <c r="A11" t="s">
        <v>6</v>
      </c>
      <c r="E11">
        <v>1735.7</v>
      </c>
      <c r="F11" t="s">
        <v>64</v>
      </c>
      <c r="J11" s="16"/>
      <c r="K11" s="18" t="s">
        <v>46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539</v>
      </c>
      <c r="F12" t="s">
        <v>64</v>
      </c>
      <c r="J12" s="14">
        <v>4</v>
      </c>
      <c r="K12" s="17" t="s">
        <v>44</v>
      </c>
      <c r="L12" s="22"/>
      <c r="M12" s="48">
        <f t="shared" si="0"/>
        <v>0</v>
      </c>
    </row>
    <row r="13" spans="10:13" ht="12.75">
      <c r="J13" s="16"/>
      <c r="K13" s="18" t="s">
        <v>45</v>
      </c>
      <c r="L13" s="23">
        <v>8</v>
      </c>
      <c r="M13" s="48">
        <f t="shared" si="0"/>
        <v>1099.1088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61874.36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58388.08</v>
      </c>
      <c r="J17" s="15" t="s">
        <v>51</v>
      </c>
      <c r="K17" s="26" t="s">
        <v>52</v>
      </c>
      <c r="L17" s="21">
        <v>10</v>
      </c>
      <c r="M17" s="48">
        <f t="shared" si="0"/>
        <v>1373.886</v>
      </c>
    </row>
    <row r="18" spans="2:13" ht="12.75">
      <c r="B18" t="s">
        <v>11</v>
      </c>
      <c r="F18" s="9">
        <f>F17/F16</f>
        <v>0.9436554980124239</v>
      </c>
      <c r="J18" s="16" t="s">
        <v>53</v>
      </c>
      <c r="K18" s="18" t="s">
        <v>54</v>
      </c>
      <c r="L18" s="23">
        <v>13.22</v>
      </c>
      <c r="M18" s="48">
        <f t="shared" si="0"/>
        <v>1816.277292</v>
      </c>
    </row>
    <row r="19" spans="1:13" ht="12.75">
      <c r="A19" s="7" t="s">
        <v>93</v>
      </c>
      <c r="B19" s="7"/>
      <c r="C19" s="7"/>
      <c r="D19" s="7"/>
      <c r="E19" s="7"/>
      <c r="F19" s="5">
        <v>1318.96</v>
      </c>
      <c r="J19" s="20"/>
      <c r="K19" s="27" t="s">
        <v>55</v>
      </c>
      <c r="L19" s="28">
        <f>SUM(L6:L18)</f>
        <v>43.22</v>
      </c>
      <c r="M19" s="34">
        <f>SUM(M6:M18)</f>
        <v>5937.935291999999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59707.04</v>
      </c>
      <c r="K20" s="1" t="s">
        <v>56</v>
      </c>
    </row>
    <row r="21" spans="10:13" ht="12.75">
      <c r="J21" s="22" t="s">
        <v>32</v>
      </c>
      <c r="K21" s="14"/>
      <c r="L21" s="22" t="s">
        <v>35</v>
      </c>
      <c r="M21" s="22" t="s">
        <v>38</v>
      </c>
    </row>
    <row r="22" spans="2:13" ht="12.75">
      <c r="B22" s="1" t="s">
        <v>13</v>
      </c>
      <c r="C22" s="1"/>
      <c r="J22" s="23" t="s">
        <v>33</v>
      </c>
      <c r="K22" s="23" t="s">
        <v>34</v>
      </c>
      <c r="L22" s="23" t="s">
        <v>57</v>
      </c>
      <c r="M22" s="23" t="s">
        <v>39</v>
      </c>
    </row>
    <row r="23" spans="10:13" ht="12.75">
      <c r="J23" s="20">
        <v>1</v>
      </c>
      <c r="L23" s="25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2">L24*114.3*1.202*1.15</f>
        <v>0</v>
      </c>
    </row>
    <row r="25" spans="1:13" ht="12.75">
      <c r="A25" t="s">
        <v>15</v>
      </c>
      <c r="D25" t="s">
        <v>82</v>
      </c>
      <c r="F25" s="11">
        <v>2590.31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3017.26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5607.57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4649.724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t="s">
        <v>88</v>
      </c>
      <c r="D32" s="5">
        <v>0</v>
      </c>
      <c r="E32" t="s">
        <v>17</v>
      </c>
      <c r="F32" s="11">
        <f>B32*D32</f>
        <v>0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10"/>
      <c r="C33" s="10"/>
      <c r="F33" s="32">
        <f>SUM(F30:F32)</f>
        <v>4649.724</v>
      </c>
      <c r="J33" s="20"/>
      <c r="K33" s="30" t="s">
        <v>55</v>
      </c>
      <c r="L33" s="28">
        <f>SUM(L23:L32)</f>
        <v>0</v>
      </c>
      <c r="M33" s="34">
        <f>SUM(M23:M32)</f>
        <v>0</v>
      </c>
    </row>
    <row r="34" spans="1:11" ht="12.75">
      <c r="A34" s="4" t="s">
        <v>65</v>
      </c>
      <c r="B34" s="10"/>
      <c r="C34" s="10"/>
      <c r="F34" s="1"/>
      <c r="K34" s="1" t="s">
        <v>59</v>
      </c>
    </row>
    <row r="35" spans="1:13" ht="12.75">
      <c r="A35" s="10" t="s">
        <v>75</v>
      </c>
      <c r="B35" s="10">
        <v>2</v>
      </c>
      <c r="C35" s="10"/>
      <c r="D35" s="5">
        <v>5483</v>
      </c>
      <c r="F35" s="43">
        <f>B35*D35</f>
        <v>10966</v>
      </c>
      <c r="J35" s="22" t="s">
        <v>32</v>
      </c>
      <c r="K35" s="22"/>
      <c r="L35" s="22" t="s">
        <v>60</v>
      </c>
      <c r="M35" s="22" t="s">
        <v>38</v>
      </c>
    </row>
    <row r="36" spans="1:13" ht="12.75">
      <c r="A36" s="51" t="s">
        <v>94</v>
      </c>
      <c r="B36" s="51"/>
      <c r="C36" s="51"/>
      <c r="D36" s="52"/>
      <c r="E36" s="46"/>
      <c r="F36" s="47">
        <v>0</v>
      </c>
      <c r="J36" s="23" t="s">
        <v>33</v>
      </c>
      <c r="K36" s="23" t="s">
        <v>34</v>
      </c>
      <c r="L36" s="23"/>
      <c r="M36" s="23" t="s">
        <v>61</v>
      </c>
    </row>
    <row r="37" spans="1:13" ht="12.75">
      <c r="A37" s="4" t="s">
        <v>72</v>
      </c>
      <c r="F37" s="8">
        <f>F35+F36</f>
        <v>10966</v>
      </c>
      <c r="J37" s="20">
        <v>1</v>
      </c>
      <c r="K37" s="20" t="s">
        <v>100</v>
      </c>
      <c r="L37" s="25"/>
      <c r="M37" s="25">
        <v>8000</v>
      </c>
    </row>
    <row r="38" spans="1:13" ht="12.75">
      <c r="A38" s="4" t="s">
        <v>66</v>
      </c>
      <c r="B38" s="4"/>
      <c r="J38" s="20">
        <v>2</v>
      </c>
      <c r="K38" s="20"/>
      <c r="L38" s="25"/>
      <c r="M38" s="25"/>
    </row>
    <row r="39" spans="1:13" ht="12.75">
      <c r="A39" t="s">
        <v>21</v>
      </c>
      <c r="C39">
        <v>326784</v>
      </c>
      <c r="D39">
        <v>219171.6</v>
      </c>
      <c r="E39">
        <v>4305.3</v>
      </c>
      <c r="F39" s="35">
        <f>C39/D39*E39</f>
        <v>6419.185493010957</v>
      </c>
      <c r="J39" s="20">
        <v>3</v>
      </c>
      <c r="K39" s="20"/>
      <c r="L39" s="25"/>
      <c r="M39" s="25"/>
    </row>
    <row r="40" spans="1:13" ht="12.75">
      <c r="A40" t="s">
        <v>22</v>
      </c>
      <c r="C40">
        <v>302275</v>
      </c>
      <c r="D40">
        <v>219171.6</v>
      </c>
      <c r="E40">
        <v>4305.3</v>
      </c>
      <c r="F40" s="35">
        <f>C40/D40*E40</f>
        <v>5937.742652332693</v>
      </c>
      <c r="J40" s="20">
        <v>4</v>
      </c>
      <c r="K40" s="20"/>
      <c r="L40" s="25"/>
      <c r="M40" s="25"/>
    </row>
    <row r="41" spans="1:13" ht="12.75">
      <c r="A41" t="s">
        <v>23</v>
      </c>
      <c r="F41" s="11">
        <f>M33</f>
        <v>0</v>
      </c>
      <c r="J41" s="20">
        <v>5</v>
      </c>
      <c r="K41" s="20"/>
      <c r="L41" s="25"/>
      <c r="M41" s="25"/>
    </row>
    <row r="42" spans="1:13" ht="12.75">
      <c r="A42" t="s">
        <v>80</v>
      </c>
      <c r="F42" s="5">
        <v>0</v>
      </c>
      <c r="J42" s="20">
        <v>6</v>
      </c>
      <c r="K42" s="20"/>
      <c r="L42" s="25"/>
      <c r="M42" s="25"/>
    </row>
    <row r="43" spans="1:13" ht="12.75">
      <c r="A43" t="s">
        <v>24</v>
      </c>
      <c r="F43" s="11">
        <f>M56</f>
        <v>8000</v>
      </c>
      <c r="J43" s="20">
        <v>7</v>
      </c>
      <c r="K43" s="20"/>
      <c r="L43" s="25"/>
      <c r="M43" s="25"/>
    </row>
    <row r="44" spans="1:13" ht="12.75">
      <c r="A44" t="s">
        <v>25</v>
      </c>
      <c r="F44" s="5"/>
      <c r="J44" s="20">
        <v>8</v>
      </c>
      <c r="K44" s="20"/>
      <c r="L44" s="25"/>
      <c r="M44" s="25"/>
    </row>
    <row r="45" spans="1:13" ht="12.75">
      <c r="A45" t="s">
        <v>26</v>
      </c>
      <c r="F45" s="5"/>
      <c r="J45" s="20">
        <v>9</v>
      </c>
      <c r="K45" s="20"/>
      <c r="L45" s="25"/>
      <c r="M45" s="25"/>
    </row>
    <row r="46" spans="2:13" ht="12.75">
      <c r="B46">
        <v>4305.3</v>
      </c>
      <c r="C46" t="s">
        <v>16</v>
      </c>
      <c r="D46" s="11">
        <v>0.35</v>
      </c>
      <c r="E46" t="s">
        <v>17</v>
      </c>
      <c r="F46" s="11">
        <f>B46*D46</f>
        <v>1506.855</v>
      </c>
      <c r="J46" s="20">
        <v>10</v>
      </c>
      <c r="K46" s="20"/>
      <c r="L46" s="25"/>
      <c r="M46" s="25"/>
    </row>
    <row r="47" spans="1:13" ht="12.75">
      <c r="A47" t="s">
        <v>99</v>
      </c>
      <c r="D47" s="11"/>
      <c r="F47" s="11">
        <v>12600</v>
      </c>
      <c r="J47" s="20">
        <v>11</v>
      </c>
      <c r="K47" s="20"/>
      <c r="L47" s="25"/>
      <c r="M47" s="25"/>
    </row>
    <row r="48" spans="1:13" ht="12.75">
      <c r="A48" s="4" t="s">
        <v>69</v>
      </c>
      <c r="B48" s="10"/>
      <c r="C48" s="10"/>
      <c r="F48" s="32">
        <f>SUM(F39:F47)</f>
        <v>34463.78314534365</v>
      </c>
      <c r="J48" s="20">
        <v>12</v>
      </c>
      <c r="K48" s="20"/>
      <c r="L48" s="25"/>
      <c r="M48" s="25"/>
    </row>
    <row r="49" spans="1:13" ht="12.75">
      <c r="A49" s="4" t="s">
        <v>67</v>
      </c>
      <c r="F49" s="5"/>
      <c r="J49" s="20">
        <v>13</v>
      </c>
      <c r="K49" s="20"/>
      <c r="L49" s="25"/>
      <c r="M49" s="25"/>
    </row>
    <row r="50" spans="1:13" ht="12.75">
      <c r="A50" t="s">
        <v>27</v>
      </c>
      <c r="B50">
        <v>4305.3</v>
      </c>
      <c r="C50" t="s">
        <v>64</v>
      </c>
      <c r="D50" s="5">
        <v>0.16</v>
      </c>
      <c r="E50" t="s">
        <v>17</v>
      </c>
      <c r="F50" s="11">
        <f>B50*D50</f>
        <v>688.8480000000001</v>
      </c>
      <c r="J50" s="20">
        <v>14</v>
      </c>
      <c r="K50" s="20"/>
      <c r="L50" s="25"/>
      <c r="M50" s="25"/>
    </row>
    <row r="51" spans="1:13" ht="12.75">
      <c r="A51" t="s">
        <v>28</v>
      </c>
      <c r="F51" s="5"/>
      <c r="J51" s="20">
        <v>15</v>
      </c>
      <c r="K51" s="20"/>
      <c r="L51" s="25"/>
      <c r="M51" s="25"/>
    </row>
    <row r="52" spans="1:13" ht="12.75">
      <c r="A52" s="7" t="s">
        <v>81</v>
      </c>
      <c r="J52" s="20">
        <v>16</v>
      </c>
      <c r="K52" s="20"/>
      <c r="L52" s="25"/>
      <c r="M52" s="25"/>
    </row>
    <row r="53" spans="2:13" ht="12.75">
      <c r="B53">
        <v>4305.3</v>
      </c>
      <c r="C53" t="s">
        <v>16</v>
      </c>
      <c r="D53" s="11">
        <v>0.77</v>
      </c>
      <c r="E53" t="s">
        <v>17</v>
      </c>
      <c r="F53" s="11">
        <f>B53*D53</f>
        <v>3315.081</v>
      </c>
      <c r="J53" s="20">
        <v>17</v>
      </c>
      <c r="K53" s="20"/>
      <c r="L53" s="25"/>
      <c r="M53" s="25"/>
    </row>
    <row r="54" spans="1:13" ht="12.75">
      <c r="A54" s="4" t="s">
        <v>68</v>
      </c>
      <c r="F54" s="32">
        <f>F50+F53</f>
        <v>4003.929</v>
      </c>
      <c r="J54" s="20">
        <v>18</v>
      </c>
      <c r="K54" s="20"/>
      <c r="L54" s="25"/>
      <c r="M54" s="25"/>
    </row>
    <row r="55" spans="1:13" ht="12.75">
      <c r="A55" s="4" t="s">
        <v>70</v>
      </c>
      <c r="J55" s="20">
        <v>19</v>
      </c>
      <c r="K55" s="20"/>
      <c r="L55" s="25"/>
      <c r="M55" s="25"/>
    </row>
    <row r="56" spans="1:13" ht="12.75">
      <c r="A56" s="7" t="s">
        <v>85</v>
      </c>
      <c r="B56" s="7"/>
      <c r="C56" s="7"/>
      <c r="D56" s="7"/>
      <c r="E56" s="7"/>
      <c r="F56" s="7"/>
      <c r="J56" s="20"/>
      <c r="K56" s="20"/>
      <c r="L56" s="31" t="s">
        <v>62</v>
      </c>
      <c r="M56" s="34">
        <f>SUM(M37:M55)</f>
        <v>8000</v>
      </c>
    </row>
    <row r="57" spans="2:6" ht="12.75">
      <c r="B57">
        <v>4305.3</v>
      </c>
      <c r="C57" t="s">
        <v>16</v>
      </c>
      <c r="D57" s="11">
        <v>2.1</v>
      </c>
      <c r="E57" t="s">
        <v>17</v>
      </c>
      <c r="F57" s="11">
        <f>B57*D57</f>
        <v>9041.130000000001</v>
      </c>
    </row>
    <row r="58" spans="1:6" ht="12.75">
      <c r="A58" s="4" t="s">
        <v>71</v>
      </c>
      <c r="B58" s="1"/>
      <c r="F58" s="32">
        <f>SUM(F57)</f>
        <v>9041.130000000001</v>
      </c>
    </row>
    <row r="59" spans="1:6" ht="12.75">
      <c r="A59" s="49" t="s">
        <v>91</v>
      </c>
      <c r="B59" s="46"/>
      <c r="C59" s="46"/>
      <c r="D59" s="47">
        <v>0</v>
      </c>
      <c r="E59" s="46"/>
      <c r="F59" s="50">
        <f>D59*E7</f>
        <v>0</v>
      </c>
    </row>
    <row r="60" spans="1:6" ht="12.75">
      <c r="A60" s="1" t="s">
        <v>29</v>
      </c>
      <c r="B60" s="1"/>
      <c r="F60" s="32">
        <f>F28+F33+F37+F48+F54+F58+F59</f>
        <v>68732.13614534365</v>
      </c>
    </row>
    <row r="61" spans="1:6" ht="12.75">
      <c r="A61" s="1" t="s">
        <v>89</v>
      </c>
      <c r="B61" s="37"/>
      <c r="C61" s="37">
        <v>0.058</v>
      </c>
      <c r="D61" s="1"/>
      <c r="E61" s="1"/>
      <c r="F61" s="32">
        <f>F60*5.8%</f>
        <v>3986.4638964299315</v>
      </c>
    </row>
    <row r="62" spans="1:6" ht="15">
      <c r="A62" s="12" t="s">
        <v>31</v>
      </c>
      <c r="B62" s="12"/>
      <c r="C62" s="12"/>
      <c r="D62" s="12"/>
      <c r="E62" s="12"/>
      <c r="F62" s="36">
        <f>F60+F61</f>
        <v>72718.60004177359</v>
      </c>
    </row>
    <row r="63" spans="2:6" ht="12.75">
      <c r="B63" s="38" t="s">
        <v>76</v>
      </c>
      <c r="C63" s="39" t="s">
        <v>77</v>
      </c>
      <c r="D63" s="22" t="s">
        <v>78</v>
      </c>
      <c r="E63" s="22" t="s">
        <v>79</v>
      </c>
      <c r="F63" s="42" t="s">
        <v>96</v>
      </c>
    </row>
    <row r="64" spans="1:6" ht="12.75">
      <c r="A64" s="13"/>
      <c r="B64" s="40">
        <v>41821</v>
      </c>
      <c r="C64" s="41">
        <v>190532</v>
      </c>
      <c r="D64" s="44">
        <f>F20</f>
        <v>59707.04</v>
      </c>
      <c r="E64" s="44">
        <f>F62</f>
        <v>72718.60004177359</v>
      </c>
      <c r="F64" s="45">
        <f>C64+D64-E64</f>
        <v>177520.4399582264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2013-11-05T09:09:56Z</cp:lastPrinted>
  <dcterms:created xsi:type="dcterms:W3CDTF">2008-08-18T07:30:19Z</dcterms:created>
  <dcterms:modified xsi:type="dcterms:W3CDTF">2014-09-24T12:28:57Z</dcterms:modified>
  <cp:category/>
  <cp:version/>
  <cp:contentType/>
  <cp:contentStatus/>
</cp:coreProperties>
</file>