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<sst xmlns="http://schemas.openxmlformats.org/spreadsheetml/2006/main" count="120" uniqueCount="96">
  <si>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</si>
  <si>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</si>
  <si>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</si>
  <si>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</si>
  <si>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</si>
  <si>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</si>
  <si>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</si>
  <si>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</si>
  <si>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</si>
  <si>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</si>
  <si>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</si>
  <si>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</si>
  <si>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</si>
  <si>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</si>
  <si>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</si>
  <si>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</si>
  <si>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</si>
  <si>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</si>
  <si>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</si>
  <si>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</si>
  <si>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</si>
  <si>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</si>
  <si>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</si>
  <si>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</si>
  <si>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</si>
  <si>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</si>
  <si>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</si>
  <si>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</si>
  <si>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</si>
  <si>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</si>
  <si>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</si>
  <si>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</si>
  <si>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</si>
  <si>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</si>
  <si>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</si>
  <si>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</si>
  <si>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</si>
  <si>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</si>
  <si>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</si>
  <si>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</si>
  <si>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</si>
  <si>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</si>
  <si>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</si>
  <si>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</si>
  <si>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</si>
  <si>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</si>
  <si>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</si>
  <si>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</si>
  <si>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</si>
  <si>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</si>
  <si>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</si>
  <si>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</si>
  <si>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</si>
  <si>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</si>
  <si>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</si>
  <si>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</si>
  <si>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</si>
  <si>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</si>
  <si>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</si>
  <si>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</si>
  <si>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</si>
  <si>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</si>
  <si>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</si>
  <si>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</si>
  <si>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</si>
  <si>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</si>
  <si>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</si>
  <si>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</si>
  <si>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</si>
  <si>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</si>
  <si>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</si>
  <si>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</si>
  <si>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</si>
  <si>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</si>
  <si>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</si>
  <si>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</si>
  <si>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</si>
  <si>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</si>
  <si>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</si>
  <si>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</si>
  <si>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</si>
  <si>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</si>
  <si>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</si>
  <si>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</si>
  <si>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</si>
  <si>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</si>
  <si>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</si>
  <si>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</si>
  <si>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</si>
  <si>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</si>
  <si>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</si>
  <si>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</si>
  <si>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ост.на 01.12</t>
  </si>
  <si>
    <t>ноябрь</t>
  </si>
  <si>
    <t xml:space="preserve">                    за   ноябрь   2014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</si>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</sst>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3" sqref="D5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94</v>
      </c>
    </row>
    <row r="3" spans="2:13" ht="12.75">
      <c r="B3" s="1" t="s">
        <v>80</v>
      </c>
      <c r="C3" s="8" t="s">
        <v>93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70</v>
      </c>
      <c r="J7" s="14">
        <v>2</v>
      </c>
      <c r="K7" s="14" t="s">
        <v>46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70</v>
      </c>
      <c r="J8" s="15"/>
      <c r="K8" s="15" t="s">
        <v>47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70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70</v>
      </c>
      <c r="J11" s="16"/>
      <c r="K11" s="18" t="s">
        <v>52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70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51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54</v>
      </c>
      <c r="L15" s="22"/>
      <c r="M15" s="33">
        <f t="shared" si="0"/>
        <v>0</v>
      </c>
    </row>
    <row r="16" spans="1:13" ht="12.75">
      <c r="A16" s="2" t="s">
        <v>9</v>
      </c>
      <c r="F16" s="11">
        <v>22564.86</v>
      </c>
      <c r="J16" s="15" t="s">
        <v>55</v>
      </c>
      <c r="K16" s="26" t="s">
        <v>56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20870.3</v>
      </c>
      <c r="J17" s="15" t="s">
        <v>57</v>
      </c>
      <c r="K17" s="26" t="s">
        <v>58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0.9249027026979116</v>
      </c>
      <c r="J18" s="16" t="s">
        <v>59</v>
      </c>
      <c r="K18" s="18" t="s">
        <v>60</v>
      </c>
      <c r="L18" s="23">
        <v>2.06</v>
      </c>
      <c r="M18" s="33">
        <f t="shared" si="0"/>
        <v>283.020516</v>
      </c>
    </row>
    <row r="19" spans="1:13" ht="12.75">
      <c r="A19" t="s">
        <v>89</v>
      </c>
      <c r="F19" s="5">
        <v>1410.96</v>
      </c>
      <c r="J19" s="20"/>
      <c r="K19" s="27" t="s">
        <v>61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22281.26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/>
      <c r="L23" s="25"/>
      <c r="M23" s="33">
        <f aca="true" t="shared" si="1" ref="M23:M37">L23*114.3*1.202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85</v>
      </c>
      <c r="F25" s="11">
        <v>5203.46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79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6160.25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82</v>
      </c>
      <c r="C30" s="13"/>
      <c r="D30" s="46">
        <v>1.16</v>
      </c>
      <c r="E30" s="13" t="s">
        <v>17</v>
      </c>
      <c r="F30" s="11">
        <f>E7*D30</f>
        <v>2324.06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702.3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2324.06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160477</v>
      </c>
      <c r="D34">
        <v>219171.6</v>
      </c>
      <c r="E34">
        <v>2003.5</v>
      </c>
      <c r="F34" s="35">
        <f>C34/D34*E34</f>
        <v>1466.9586273951552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2003.5</v>
      </c>
      <c r="F35" s="35">
        <f>C35/D35*E35</f>
        <v>1381.5885954202095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0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0</v>
      </c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M63</f>
        <v>0</v>
      </c>
      <c r="J38" s="20"/>
      <c r="K38" s="30" t="s">
        <v>61</v>
      </c>
      <c r="L38" s="28">
        <f>SUM(L23:L37)</f>
        <v>0</v>
      </c>
      <c r="M38" s="34">
        <f>SUM(M23:M37)</f>
        <v>0</v>
      </c>
    </row>
    <row r="39" spans="1:11" ht="12.75">
      <c r="A39" t="s">
        <v>26</v>
      </c>
      <c r="F39" s="5"/>
      <c r="K39" s="1" t="s">
        <v>65</v>
      </c>
    </row>
    <row r="40" spans="1:13" ht="12.75">
      <c r="A40" t="s">
        <v>27</v>
      </c>
      <c r="F40" s="5"/>
      <c r="J40" s="22" t="s">
        <v>38</v>
      </c>
      <c r="K40" s="22"/>
      <c r="L40" s="22" t="s">
        <v>66</v>
      </c>
      <c r="M40" s="22" t="s">
        <v>44</v>
      </c>
    </row>
    <row r="41" spans="2:13" ht="12.75">
      <c r="B41">
        <v>2003.5</v>
      </c>
      <c r="C41" t="s">
        <v>16</v>
      </c>
      <c r="D41" s="11">
        <v>0.32</v>
      </c>
      <c r="E41" t="s">
        <v>17</v>
      </c>
      <c r="F41" s="11">
        <f>B41*D41</f>
        <v>641.12</v>
      </c>
      <c r="J41" s="23" t="s">
        <v>39</v>
      </c>
      <c r="K41" s="23" t="s">
        <v>40</v>
      </c>
      <c r="L41" s="23"/>
      <c r="M41" s="23" t="s">
        <v>67</v>
      </c>
    </row>
    <row r="42" spans="1:13" ht="12.75">
      <c r="A42" s="47" t="s">
        <v>83</v>
      </c>
      <c r="B42" s="47"/>
      <c r="C42" s="47"/>
      <c r="D42" s="48"/>
      <c r="E42" s="47"/>
      <c r="F42" s="48">
        <v>0</v>
      </c>
      <c r="J42" s="20">
        <v>1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3489.6672228153648</v>
      </c>
      <c r="J43" s="20">
        <v>2</v>
      </c>
      <c r="K43" s="20"/>
      <c r="L43" s="25"/>
      <c r="M43" s="25"/>
    </row>
    <row r="44" spans="1:13" ht="12.75">
      <c r="A44" s="4" t="s">
        <v>29</v>
      </c>
      <c r="J44" s="20">
        <v>3</v>
      </c>
      <c r="K44" s="20"/>
      <c r="L44" s="25"/>
      <c r="M44" s="25"/>
    </row>
    <row r="45" spans="1:13" ht="12.75">
      <c r="A45" t="s">
        <v>30</v>
      </c>
      <c r="B45">
        <v>2003.5</v>
      </c>
      <c r="C45" t="s">
        <v>70</v>
      </c>
      <c r="D45" s="5">
        <v>0.18</v>
      </c>
      <c r="E45" t="s">
        <v>17</v>
      </c>
      <c r="F45" s="11">
        <f>B45*D45</f>
        <v>360.63</v>
      </c>
      <c r="J45" s="20">
        <v>4</v>
      </c>
      <c r="K45" s="20"/>
      <c r="L45" s="25"/>
      <c r="M45" s="25"/>
    </row>
    <row r="46" spans="1:13" ht="12.75">
      <c r="A46" t="s">
        <v>31</v>
      </c>
      <c r="F46" s="5"/>
      <c r="J46" s="20">
        <v>5</v>
      </c>
      <c r="K46" s="20"/>
      <c r="L46" s="25"/>
      <c r="M46" s="25"/>
    </row>
    <row r="47" spans="1:13" ht="12.75">
      <c r="A47" s="7" t="s">
        <v>78</v>
      </c>
      <c r="F47" s="5"/>
      <c r="J47" s="20">
        <v>6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0.76</v>
      </c>
      <c r="E48" t="s">
        <v>17</v>
      </c>
      <c r="F48" s="11">
        <f>B48*D48</f>
        <v>1522.66</v>
      </c>
      <c r="J48" s="20">
        <v>7</v>
      </c>
      <c r="K48" s="20"/>
      <c r="L48" s="25"/>
      <c r="M48" s="25"/>
    </row>
    <row r="49" spans="1:13" ht="12.75">
      <c r="A49" s="4" t="s">
        <v>32</v>
      </c>
      <c r="F49" s="32">
        <f>F45+F48</f>
        <v>1883.29</v>
      </c>
      <c r="J49" s="20">
        <v>8</v>
      </c>
      <c r="K49" s="20"/>
      <c r="L49" s="25"/>
      <c r="M49" s="25"/>
    </row>
    <row r="50" spans="1:13" ht="12.75">
      <c r="A50" s="4" t="s">
        <v>33</v>
      </c>
      <c r="J50" s="20">
        <v>9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2.19</v>
      </c>
      <c r="E52" t="s">
        <v>17</v>
      </c>
      <c r="F52" s="11">
        <f>B52*D52</f>
        <v>4387.665</v>
      </c>
      <c r="J52" s="20">
        <v>11</v>
      </c>
      <c r="K52" s="20"/>
      <c r="L52" s="25"/>
      <c r="M52" s="25"/>
    </row>
    <row r="53" spans="1:13" ht="12.75">
      <c r="A53" s="4" t="s">
        <v>34</v>
      </c>
      <c r="F53" s="8">
        <f>SUM(F52)</f>
        <v>4387.665</v>
      </c>
      <c r="J53" s="20">
        <v>12</v>
      </c>
      <c r="K53" s="20"/>
      <c r="L53" s="25"/>
      <c r="M53" s="25"/>
    </row>
    <row r="54" spans="1:13" ht="12.75">
      <c r="A54" s="49" t="s">
        <v>87</v>
      </c>
      <c r="B54" s="47"/>
      <c r="C54" s="47"/>
      <c r="D54" s="50">
        <v>0</v>
      </c>
      <c r="E54" s="47"/>
      <c r="F54" s="51">
        <f>D54*E7</f>
        <v>0</v>
      </c>
      <c r="J54" s="20">
        <v>13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18244.932222815365</v>
      </c>
      <c r="J55" s="20">
        <v>14</v>
      </c>
      <c r="K55" s="20"/>
      <c r="L55" s="25"/>
      <c r="M55" s="25"/>
    </row>
    <row r="56" spans="1:13" ht="12.75">
      <c r="A56" s="1" t="s">
        <v>84</v>
      </c>
      <c r="B56" s="36"/>
      <c r="C56" s="36">
        <v>0.058</v>
      </c>
      <c r="D56" s="1"/>
      <c r="E56" s="1"/>
      <c r="F56" s="32">
        <f>F55*5.8%</f>
        <v>1058.206068923291</v>
      </c>
      <c r="J56" s="20">
        <v>15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19303.138291738655</v>
      </c>
      <c r="J57" s="20">
        <v>16</v>
      </c>
      <c r="K57" s="20"/>
      <c r="L57" s="25"/>
      <c r="M57" s="25"/>
    </row>
    <row r="58" spans="2:13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92</v>
      </c>
      <c r="J58" s="20">
        <v>17</v>
      </c>
      <c r="K58" s="20"/>
      <c r="L58" s="25"/>
      <c r="M58" s="25"/>
    </row>
    <row r="59" spans="1:13" ht="12.75">
      <c r="A59" s="13"/>
      <c r="B59" s="39">
        <v>42309</v>
      </c>
      <c r="C59" s="40">
        <v>163687</v>
      </c>
      <c r="D59" s="43">
        <f>F20</f>
        <v>22281.26</v>
      </c>
      <c r="E59" s="43">
        <f>F57</f>
        <v>19303.138291738655</v>
      </c>
      <c r="F59" s="44">
        <f>C59+D59-E59</f>
        <v>166665.12170826134</v>
      </c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0:13" ht="12.75">
      <c r="J61" s="20">
        <v>20</v>
      </c>
      <c r="K61" s="20"/>
      <c r="L61" s="25"/>
      <c r="M61" s="25"/>
    </row>
    <row r="62" spans="1:13" ht="12.75">
      <c r="A62" t="s">
        <v>91</v>
      </c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68</v>
      </c>
      <c r="M63" s="34">
        <f>SUM(M42:M62)</f>
        <v>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2015-01-19T17:47:20Z</dcterms:modified>
  <cp:category/>
  <cp:version/>
  <cp:contentType/>
  <cp:contentStatus/>
</cp:coreProperties>
</file>