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<sst xmlns="http://schemas.openxmlformats.org/spreadsheetml/2006/main" count="127" uniqueCount="103">
  <si>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</si>
  <si>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</si>
  <si>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</si>
  <si>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</si>
  <si>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</si>
  <si>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</si>
  <si>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</si>
  <si>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</si>
  <si>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</si>
  <si>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</si>
  <si>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</si>
  <si>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</si>
  <si>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</si>
  <si>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</si>
  <si>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</si>
  <si>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</si>
  <si>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</si>
  <si>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</si>
  <si>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</si>
  <si>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</si>
  <si>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</si>
  <si>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</si>
  <si>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</si>
  <si>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</si>
  <si>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</si>
  <si>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</si>
  <si>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</si>
  <si>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</si>
  <si>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</si>
  <si>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</si>
  <si>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</si>
  <si>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</si>
  <si>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</si>
  <si>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</si>
  <si>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</si>
  <si>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</si>
  <si>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</si>
  <si>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</si>
  <si>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</si>
  <si>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</si>
  <si>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</si>
  <si>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</si>
  <si>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</si>
  <si>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</si>
  <si>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</si>
  <si>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</si>
  <si>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</si>
  <si>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</si>
  <si>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</si>
  <si>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</si>
  <si>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</si>
  <si>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</si>
  <si>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</si>
  <si>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</si>
  <si>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</si>
  <si>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</si>
  <si>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</si>
  <si>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</si>
  <si>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</si>
  <si>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</si>
  <si>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</si>
  <si>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</si>
  <si>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</si>
  <si>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</si>
  <si>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</si>
  <si>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</si>
  <si>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</si>
  <si>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</si>
  <si>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</si>
  <si>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</si>
  <si>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</si>
  <si>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</si>
  <si>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</si>
  <si>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</si>
  <si>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</si>
  <si>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</si>
  <si>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</si>
  <si>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</si>
  <si>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</si>
  <si>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</si>
  <si>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</si>
  <si>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</si>
  <si>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</si>
  <si>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</si>
  <si>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</si>
  <si>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</si>
  <si>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</si>
  <si>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</si>
  <si>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</si>
  <si>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Арендаторы (Эр-Телеком,Интер-телеком,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</si>
  <si>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</si>
  <si>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________________________________</t>
  </si>
  <si>
    <t>ост.на 01.12</t>
  </si>
  <si>
    <t>ноябрь</t>
  </si>
  <si>
    <t xml:space="preserve">                    за  ноябрь  2014 г.</t>
  </si>
  <si>
    <t xml:space="preserve">3.   </t>
  </si>
  <si>
    <t>Детюк</t>
  </si>
  <si>
    <t>Ремонт штукатурки откосов п-д2</t>
  </si>
  <si>
    <t>Ротбанд+ смесь</t>
  </si>
  <si>
    <t>400кг</t>
  </si>
  <si>
    <t>Смена ламп (3шт) п-д4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</si>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</sst>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36" sqref="M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94</v>
      </c>
    </row>
    <row r="3" spans="2:13" ht="12.75">
      <c r="B3" s="1" t="s">
        <v>82</v>
      </c>
      <c r="C3" s="8" t="s">
        <v>93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3307.8</v>
      </c>
      <c r="F7" t="s">
        <v>70</v>
      </c>
      <c r="J7" s="14">
        <v>2</v>
      </c>
      <c r="K7" s="14" t="s">
        <v>46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230</v>
      </c>
      <c r="F8" t="s">
        <v>70</v>
      </c>
      <c r="J8" s="15"/>
      <c r="K8" s="15" t="s">
        <v>47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479</v>
      </c>
      <c r="F10" t="s">
        <v>70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3715</v>
      </c>
      <c r="F11" t="s">
        <v>70</v>
      </c>
      <c r="J11" s="16"/>
      <c r="K11" s="18" t="s">
        <v>52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332.1</v>
      </c>
      <c r="F12" t="s">
        <v>70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51</v>
      </c>
      <c r="L13" s="23">
        <v>6</v>
      </c>
      <c r="M13" s="49">
        <f t="shared" si="0"/>
        <v>824.3315999999999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54</v>
      </c>
      <c r="L15" s="22"/>
      <c r="M15" s="49">
        <f t="shared" si="0"/>
        <v>0</v>
      </c>
    </row>
    <row r="16" spans="1:13" ht="12.75">
      <c r="A16" s="2" t="s">
        <v>9</v>
      </c>
      <c r="F16" s="11">
        <v>38511.36</v>
      </c>
      <c r="J16" s="15" t="s">
        <v>55</v>
      </c>
      <c r="K16" s="26" t="s">
        <v>56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37008.63</v>
      </c>
      <c r="J17" s="15" t="s">
        <v>57</v>
      </c>
      <c r="K17" s="26" t="s">
        <v>58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0.9609795655100208</v>
      </c>
      <c r="J18" s="16" t="s">
        <v>59</v>
      </c>
      <c r="K18" s="18" t="s">
        <v>60</v>
      </c>
      <c r="L18" s="23">
        <v>3.6</v>
      </c>
      <c r="M18" s="49">
        <f t="shared" si="0"/>
        <v>494.59896</v>
      </c>
    </row>
    <row r="19" spans="1:13" ht="12.75">
      <c r="A19" s="7" t="s">
        <v>89</v>
      </c>
      <c r="B19" s="7"/>
      <c r="C19" s="7"/>
      <c r="D19" s="7"/>
      <c r="E19" s="7"/>
      <c r="F19" s="5">
        <v>1410.96</v>
      </c>
      <c r="J19" s="20"/>
      <c r="K19" s="27" t="s">
        <v>61</v>
      </c>
      <c r="L19" s="28">
        <f>SUM(L6:L18)</f>
        <v>16.6</v>
      </c>
      <c r="M19" s="34">
        <f>SUM(M6:M18)</f>
        <v>2280.65076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38419.59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97</v>
      </c>
      <c r="L23" s="25">
        <v>48.6</v>
      </c>
      <c r="M23" s="33">
        <f>L23*114.3*1.202*1.15</f>
        <v>7678.648854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0.21</v>
      </c>
      <c r="M24" s="33">
        <f aca="true" t="shared" si="1" ref="M24:M30">L24*114.3*1.202*1.15</f>
        <v>33.1793469</v>
      </c>
    </row>
    <row r="25" spans="1:13" ht="12.75">
      <c r="A25" t="s">
        <v>15</v>
      </c>
      <c r="D25" t="s">
        <v>79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80</v>
      </c>
      <c r="E26" t="s">
        <v>96</v>
      </c>
      <c r="F26" s="5">
        <v>2388</v>
      </c>
      <c r="J26" s="20">
        <v>4</v>
      </c>
      <c r="K26" s="52"/>
      <c r="L26" s="53"/>
      <c r="M26" s="33">
        <f t="shared" si="1"/>
        <v>0</v>
      </c>
    </row>
    <row r="27" spans="1:13" ht="12.75">
      <c r="A27" s="6" t="s">
        <v>95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6435.13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3837.048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230</v>
      </c>
      <c r="C31" t="s">
        <v>16</v>
      </c>
      <c r="D31" s="5">
        <v>0</v>
      </c>
      <c r="E31" t="s">
        <v>17</v>
      </c>
      <c r="F31" s="11">
        <f>B31*D31</f>
        <v>0</v>
      </c>
      <c r="J31" s="20"/>
      <c r="K31" s="30" t="s">
        <v>61</v>
      </c>
      <c r="L31" s="28">
        <f>SUM(L23:L30)</f>
        <v>48.81</v>
      </c>
      <c r="M31" s="34">
        <f>SUM(M23:M30)</f>
        <v>7711.8282009</v>
      </c>
    </row>
    <row r="32" spans="1:11" ht="12.75">
      <c r="A32" s="4" t="s">
        <v>20</v>
      </c>
      <c r="B32" s="10"/>
      <c r="C32" s="10"/>
      <c r="F32" s="32">
        <f>SUM(F30:F31)</f>
        <v>3837.048</v>
      </c>
      <c r="K32" s="1" t="s">
        <v>65</v>
      </c>
    </row>
    <row r="33" spans="1:13" ht="12.75">
      <c r="A33" s="4" t="s">
        <v>21</v>
      </c>
      <c r="B33" s="4"/>
      <c r="J33" s="22" t="s">
        <v>38</v>
      </c>
      <c r="K33" s="22"/>
      <c r="L33" s="22" t="s">
        <v>66</v>
      </c>
      <c r="M33" s="22" t="s">
        <v>44</v>
      </c>
    </row>
    <row r="34" spans="1:13" ht="12.75">
      <c r="A34" t="s">
        <v>22</v>
      </c>
      <c r="C34">
        <v>160477</v>
      </c>
      <c r="D34">
        <v>219171.6</v>
      </c>
      <c r="E34">
        <v>3307.8</v>
      </c>
      <c r="F34" s="35">
        <f>C34/D34*E34</f>
        <v>2421.9644360856973</v>
      </c>
      <c r="J34" s="23" t="s">
        <v>39</v>
      </c>
      <c r="K34" s="23" t="s">
        <v>40</v>
      </c>
      <c r="L34" s="23"/>
      <c r="M34" s="23" t="s">
        <v>67</v>
      </c>
    </row>
    <row r="35" spans="1:13" ht="12.75">
      <c r="A35" t="s">
        <v>23</v>
      </c>
      <c r="C35">
        <v>151138</v>
      </c>
      <c r="D35">
        <v>219171.6</v>
      </c>
      <c r="E35">
        <v>3307.8</v>
      </c>
      <c r="F35" s="35">
        <f>C35/D35*E35</f>
        <v>2281.0175971704366</v>
      </c>
      <c r="J35" s="20">
        <v>1</v>
      </c>
      <c r="K35" s="20" t="s">
        <v>98</v>
      </c>
      <c r="L35" s="25" t="s">
        <v>99</v>
      </c>
      <c r="M35" s="25">
        <v>2750</v>
      </c>
    </row>
    <row r="36" spans="1:13" ht="12.75">
      <c r="A36" t="s">
        <v>24</v>
      </c>
      <c r="F36" s="11">
        <f>M31</f>
        <v>7711.8282009</v>
      </c>
      <c r="J36" s="20">
        <v>2</v>
      </c>
      <c r="K36" s="20" t="s">
        <v>101</v>
      </c>
      <c r="L36" s="25" t="s">
        <v>102</v>
      </c>
      <c r="M36" s="25">
        <v>22.92</v>
      </c>
    </row>
    <row r="37" spans="1:13" ht="12.75">
      <c r="A37" t="s">
        <v>78</v>
      </c>
      <c r="F37" s="5">
        <v>0</v>
      </c>
      <c r="J37" s="20">
        <v>3</v>
      </c>
      <c r="K37" s="20"/>
      <c r="L37" s="25"/>
      <c r="M37" s="25"/>
    </row>
    <row r="38" spans="1:13" ht="12.75">
      <c r="A38" t="s">
        <v>25</v>
      </c>
      <c r="F38" s="11">
        <f>M55</f>
        <v>2772.92</v>
      </c>
      <c r="J38" s="20">
        <v>4</v>
      </c>
      <c r="K38" s="20"/>
      <c r="L38" s="25"/>
      <c r="M38" s="25"/>
    </row>
    <row r="39" spans="1:13" ht="12.75">
      <c r="A39" t="s">
        <v>26</v>
      </c>
      <c r="F39" s="5"/>
      <c r="J39" s="20">
        <v>5</v>
      </c>
      <c r="K39" s="20"/>
      <c r="L39" s="25"/>
      <c r="M39" s="25"/>
    </row>
    <row r="40" spans="1:13" ht="12.75">
      <c r="A40" t="s">
        <v>27</v>
      </c>
      <c r="F40" s="5"/>
      <c r="J40" s="20">
        <v>6</v>
      </c>
      <c r="K40" s="20"/>
      <c r="L40" s="25"/>
      <c r="M40" s="25"/>
    </row>
    <row r="41" spans="2:13" ht="12.75">
      <c r="B41">
        <v>3307.8</v>
      </c>
      <c r="C41" t="s">
        <v>16</v>
      </c>
      <c r="D41" s="11">
        <v>0.32</v>
      </c>
      <c r="E41" t="s">
        <v>17</v>
      </c>
      <c r="F41" s="11">
        <f>B41*D41</f>
        <v>1058.496</v>
      </c>
      <c r="J41" s="20">
        <v>7</v>
      </c>
      <c r="K41" s="20"/>
      <c r="L41" s="25"/>
      <c r="M41" s="25"/>
    </row>
    <row r="42" spans="1:13" ht="12.75">
      <c r="A42" s="46" t="s">
        <v>84</v>
      </c>
      <c r="B42" s="46"/>
      <c r="C42" s="46"/>
      <c r="D42" s="47"/>
      <c r="E42" s="46"/>
      <c r="F42" s="47">
        <v>0</v>
      </c>
      <c r="J42" s="20">
        <v>8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16246.226234156136</v>
      </c>
      <c r="J43" s="20">
        <v>9</v>
      </c>
      <c r="K43" s="20"/>
      <c r="L43" s="25"/>
      <c r="M43" s="25"/>
    </row>
    <row r="44" spans="1:13" ht="12.75">
      <c r="A44" s="4" t="s">
        <v>29</v>
      </c>
      <c r="J44" s="20">
        <v>10</v>
      </c>
      <c r="K44" s="20"/>
      <c r="L44" s="25"/>
      <c r="M44" s="25"/>
    </row>
    <row r="45" spans="1:13" ht="12.75">
      <c r="A45" t="s">
        <v>30</v>
      </c>
      <c r="B45">
        <v>3307.8</v>
      </c>
      <c r="C45" t="s">
        <v>70</v>
      </c>
      <c r="D45" s="45">
        <v>0.22</v>
      </c>
      <c r="E45" s="7" t="s">
        <v>17</v>
      </c>
      <c r="F45" s="11">
        <f>B45*D45</f>
        <v>727.716</v>
      </c>
      <c r="J45" s="20">
        <v>11</v>
      </c>
      <c r="K45" s="20"/>
      <c r="L45" s="25"/>
      <c r="M45" s="25"/>
    </row>
    <row r="46" spans="1:13" ht="12.75">
      <c r="A46" t="s">
        <v>31</v>
      </c>
      <c r="F46" s="5"/>
      <c r="J46" s="20">
        <v>12</v>
      </c>
      <c r="K46" s="20"/>
      <c r="L46" s="25"/>
      <c r="M46" s="25"/>
    </row>
    <row r="47" spans="1:13" ht="12.75">
      <c r="A47" s="7" t="s">
        <v>77</v>
      </c>
      <c r="F47" s="5"/>
      <c r="J47" s="20">
        <v>13</v>
      </c>
      <c r="K47" s="20"/>
      <c r="L47" s="25"/>
      <c r="M47" s="25"/>
    </row>
    <row r="48" spans="2:13" ht="12.75">
      <c r="B48">
        <v>3307.8</v>
      </c>
      <c r="C48" t="s">
        <v>16</v>
      </c>
      <c r="D48" s="11">
        <v>0.75</v>
      </c>
      <c r="E48" t="s">
        <v>17</v>
      </c>
      <c r="F48" s="11">
        <f>B48*D48</f>
        <v>2480.8500000000004</v>
      </c>
      <c r="J48" s="20">
        <v>14</v>
      </c>
      <c r="K48" s="20"/>
      <c r="L48" s="25"/>
      <c r="M48" s="25"/>
    </row>
    <row r="49" spans="1:13" ht="12.75">
      <c r="A49" s="4" t="s">
        <v>32</v>
      </c>
      <c r="F49" s="32">
        <f>F45+F48</f>
        <v>3208.5660000000003</v>
      </c>
      <c r="J49" s="20">
        <v>15</v>
      </c>
      <c r="K49" s="20"/>
      <c r="L49" s="25"/>
      <c r="M49" s="25"/>
    </row>
    <row r="50" spans="1:13" ht="12.75">
      <c r="A50" s="4" t="s">
        <v>33</v>
      </c>
      <c r="J50" s="20">
        <v>16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17</v>
      </c>
      <c r="K51" s="20"/>
      <c r="L51" s="25"/>
      <c r="M51" s="25"/>
    </row>
    <row r="52" spans="2:13" ht="12.75">
      <c r="B52">
        <v>3307.8</v>
      </c>
      <c r="C52" t="s">
        <v>16</v>
      </c>
      <c r="D52" s="11">
        <v>2.19</v>
      </c>
      <c r="E52" t="s">
        <v>17</v>
      </c>
      <c r="F52" s="11">
        <f>B52*D52</f>
        <v>7244.082</v>
      </c>
      <c r="J52" s="20">
        <v>18</v>
      </c>
      <c r="K52" s="20"/>
      <c r="L52" s="25"/>
      <c r="M52" s="25"/>
    </row>
    <row r="53" spans="1:13" ht="12.75">
      <c r="A53" s="4" t="s">
        <v>34</v>
      </c>
      <c r="F53" s="32">
        <f>SUM(F52)</f>
        <v>7244.082</v>
      </c>
      <c r="J53" s="20">
        <v>19</v>
      </c>
      <c r="K53" s="20"/>
      <c r="L53" s="25"/>
      <c r="M53" s="25"/>
    </row>
    <row r="54" spans="1:13" ht="12.75">
      <c r="A54" s="50" t="s">
        <v>87</v>
      </c>
      <c r="B54" s="46"/>
      <c r="C54" s="46"/>
      <c r="D54" s="45">
        <v>0</v>
      </c>
      <c r="E54" s="46"/>
      <c r="F54" s="51">
        <f>D54*E7</f>
        <v>0</v>
      </c>
      <c r="J54" s="20">
        <v>20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36971.05223415614</v>
      </c>
      <c r="J55" s="20"/>
      <c r="K55" s="20"/>
      <c r="L55" s="31" t="s">
        <v>68</v>
      </c>
      <c r="M55" s="34">
        <f>SUM(M35:M54)</f>
        <v>2772.92</v>
      </c>
    </row>
    <row r="56" spans="1:6" ht="12.75">
      <c r="A56" s="1" t="s">
        <v>85</v>
      </c>
      <c r="B56" s="36"/>
      <c r="C56" s="48">
        <v>0.058</v>
      </c>
      <c r="D56" s="1"/>
      <c r="E56" s="1"/>
      <c r="F56" s="32">
        <f>F55*5.8%</f>
        <v>2144.321029581056</v>
      </c>
    </row>
    <row r="57" spans="1:6" ht="15">
      <c r="A57" s="12" t="s">
        <v>37</v>
      </c>
      <c r="B57" s="12"/>
      <c r="C57" s="12"/>
      <c r="D57" s="12"/>
      <c r="E57" s="12"/>
      <c r="F57" s="43">
        <f>F55+F56</f>
        <v>39115.373263737194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92</v>
      </c>
    </row>
    <row r="59" spans="1:6" ht="12.75">
      <c r="A59" s="13"/>
      <c r="B59" s="39">
        <v>42309</v>
      </c>
      <c r="C59" s="40">
        <v>136272</v>
      </c>
      <c r="D59" s="44">
        <f>F20</f>
        <v>38419.59</v>
      </c>
      <c r="E59" s="44">
        <f>F57</f>
        <v>39115.373263737194</v>
      </c>
      <c r="F59" s="42">
        <f>C59+D59-E59</f>
        <v>135576.2167362628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2014-02-12T15:52:46Z</cp:lastPrinted>
  <dcterms:created xsi:type="dcterms:W3CDTF">2008-08-18T07:30:19Z</dcterms:created>
  <dcterms:modified xsi:type="dcterms:W3CDTF">2015-01-27T07:29:29Z</dcterms:modified>
  <cp:category/>
  <cp:version/>
  <cp:contentType/>
  <cp:contentStatus/>
</cp:coreProperties>
</file>