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<sst xmlns="http://schemas.openxmlformats.org/spreadsheetml/2006/main" count="133" uniqueCount="106">
  <si>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</si>
  <si>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</si>
  <si>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</si>
  <si>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</si>
  <si>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</si>
  <si>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</si>
  <si>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</si>
  <si>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</si>
  <si>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</si>
  <si>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</si>
  <si>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</si>
  <si>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</si>
  <si>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</si>
  <si>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</si>
  <si>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</si>
  <si>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</si>
  <si>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</si>
  <si>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</si>
  <si>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</si>
  <si>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</si>
  <si>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</si>
  <si>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</si>
  <si>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</si>
  <si>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</si>
  <si>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</si>
  <si>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</si>
  <si>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</si>
  <si>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</si>
  <si>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</si>
  <si>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</si>
  <si>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</si>
  <si>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</si>
  <si>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</si>
  <si>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</si>
  <si>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</si>
  <si>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</si>
  <si>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</si>
  <si>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</si>
  <si>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</si>
  <si>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</si>
  <si>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</si>
  <si>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</si>
  <si>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</si>
  <si>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</si>
  <si>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</si>
  <si>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</si>
  <si>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</si>
  <si>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</si>
  <si>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</si>
  <si>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</si>
  <si>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</si>
  <si>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</si>
  <si>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</si>
  <si>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</si>
  <si>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</si>
  <si>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</si>
  <si>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</si>
  <si>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</si>
  <si>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</si>
  <si>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</si>
  <si>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</si>
  <si>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</si>
  <si>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</si>
  <si>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</si>
  <si>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</si>
  <si>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</si>
  <si>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</si>
  <si>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</si>
  <si>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</si>
  <si>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</si>
  <si>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</si>
  <si>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</si>
  <si>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</si>
  <si>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</si>
  <si>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</si>
  <si>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</si>
  <si>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</si>
  <si>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</si>
  <si>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</si>
  <si>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</si>
  <si>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</si>
  <si>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</si>
  <si>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</si>
  <si>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</si>
  <si>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</si>
  <si>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0,9 ставки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</si>
  <si>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</si>
  <si>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</si>
  <si>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</si>
  <si>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</si>
  <si>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</si>
  <si>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Старший по дому ___________________________</t>
  </si>
  <si>
    <t>ост.на 01.11</t>
  </si>
  <si>
    <t>октябрь</t>
  </si>
  <si>
    <t xml:space="preserve">                    за   октябрь   2014 г.</t>
  </si>
  <si>
    <t>3.  Премия за месячник</t>
  </si>
  <si>
    <t>Устройство лангетки (1шт) кв.48</t>
  </si>
  <si>
    <t>Лента клеящая</t>
  </si>
  <si>
    <t>1шт</t>
  </si>
  <si>
    <t>Смена вентиля Д 15 (1шт) п-д1 т.п.</t>
  </si>
  <si>
    <t>Вентиль Д 15</t>
  </si>
  <si>
    <t>1 шт</t>
  </si>
  <si>
    <t>Сгон Д 15</t>
  </si>
  <si>
    <t>Муфта 15</t>
  </si>
  <si>
    <t>К/гайка 15</t>
  </si>
  <si>
    <t>Смена сгона Д 15 (1шт) п-д1 т.п.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</si>
</sst>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94</v>
      </c>
    </row>
    <row r="3" spans="2:13" ht="12.75">
      <c r="B3" s="1" t="s">
        <v>80</v>
      </c>
      <c r="C3" s="8" t="s">
        <v>93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3</v>
      </c>
      <c r="M6" s="33">
        <f>L6*114.3*1.202</f>
        <v>412.16579999999993</v>
      </c>
    </row>
    <row r="7" spans="1:13" ht="12.75">
      <c r="A7" t="s">
        <v>2</v>
      </c>
      <c r="E7">
        <v>2003.5</v>
      </c>
      <c r="F7" t="s">
        <v>70</v>
      </c>
      <c r="J7" s="14">
        <v>2</v>
      </c>
      <c r="K7" s="14" t="s">
        <v>46</v>
      </c>
      <c r="L7" s="14"/>
      <c r="M7" s="33">
        <f aca="true" t="shared" si="0" ref="M7:M18">L7*114.3*1.202</f>
        <v>0</v>
      </c>
    </row>
    <row r="8" spans="1:13" ht="12.75">
      <c r="A8" t="s">
        <v>3</v>
      </c>
      <c r="E8">
        <v>702.3</v>
      </c>
      <c r="F8" t="s">
        <v>70</v>
      </c>
      <c r="J8" s="15"/>
      <c r="K8" s="15" t="s">
        <v>47</v>
      </c>
      <c r="L8" s="21">
        <v>3</v>
      </c>
      <c r="M8" s="33">
        <f t="shared" si="0"/>
        <v>412.16579999999993</v>
      </c>
    </row>
    <row r="9" spans="1:13" ht="12.75">
      <c r="A9" t="s">
        <v>4</v>
      </c>
      <c r="J9" s="16"/>
      <c r="K9" s="16" t="s">
        <v>48</v>
      </c>
      <c r="L9" s="23">
        <v>0</v>
      </c>
      <c r="M9" s="33">
        <f t="shared" si="0"/>
        <v>0</v>
      </c>
    </row>
    <row r="10" spans="1:13" ht="12.75">
      <c r="A10" t="s">
        <v>5</v>
      </c>
      <c r="E10">
        <v>342</v>
      </c>
      <c r="F10" t="s">
        <v>70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70</v>
      </c>
      <c r="J11" s="16"/>
      <c r="K11" s="18" t="s">
        <v>52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70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51</v>
      </c>
      <c r="L13" s="23">
        <v>2</v>
      </c>
      <c r="M13" s="33">
        <f t="shared" si="0"/>
        <v>274.7772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54</v>
      </c>
      <c r="L15" s="22"/>
      <c r="M15" s="33">
        <f t="shared" si="0"/>
        <v>0</v>
      </c>
    </row>
    <row r="16" spans="1:13" ht="12.75">
      <c r="A16" s="2" t="s">
        <v>9</v>
      </c>
      <c r="F16" s="11">
        <v>22564.86</v>
      </c>
      <c r="J16" s="15" t="s">
        <v>55</v>
      </c>
      <c r="K16" s="26" t="s">
        <v>56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22553.59</v>
      </c>
      <c r="J17" s="15" t="s">
        <v>57</v>
      </c>
      <c r="K17" s="26" t="s">
        <v>58</v>
      </c>
      <c r="L17" s="21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0.9995005508565087</v>
      </c>
      <c r="J18" s="16" t="s">
        <v>59</v>
      </c>
      <c r="K18" s="18" t="s">
        <v>60</v>
      </c>
      <c r="L18" s="23">
        <v>2.06</v>
      </c>
      <c r="M18" s="33">
        <f t="shared" si="0"/>
        <v>283.020516</v>
      </c>
    </row>
    <row r="19" spans="1:13" ht="12.75">
      <c r="A19" t="s">
        <v>89</v>
      </c>
      <c r="F19" s="5">
        <v>1410.96</v>
      </c>
      <c r="J19" s="20"/>
      <c r="K19" s="27" t="s">
        <v>61</v>
      </c>
      <c r="L19" s="28">
        <f>SUM(L6:L18)</f>
        <v>10.06</v>
      </c>
      <c r="M19" s="34">
        <f>SUM(M6:M18)</f>
        <v>1382.129316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23964.55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96</v>
      </c>
      <c r="L23" s="25">
        <v>1</v>
      </c>
      <c r="M23" s="33">
        <f aca="true" t="shared" si="1" ref="M23:M37">L23*114.3*1.202</f>
        <v>137.3886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99</v>
      </c>
      <c r="L24" s="25">
        <v>0.81</v>
      </c>
      <c r="M24" s="33">
        <f t="shared" si="1"/>
        <v>111.28476599999999</v>
      </c>
    </row>
    <row r="25" spans="1:13" ht="12.75">
      <c r="A25" t="s">
        <v>15</v>
      </c>
      <c r="D25" t="s">
        <v>85</v>
      </c>
      <c r="F25" s="11">
        <v>5203.46</v>
      </c>
      <c r="J25" s="20">
        <v>3</v>
      </c>
      <c r="K25" s="20" t="s">
        <v>105</v>
      </c>
      <c r="L25" s="25">
        <v>0.28</v>
      </c>
      <c r="M25" s="33">
        <f t="shared" si="1"/>
        <v>38.468808</v>
      </c>
    </row>
    <row r="26" spans="1:13" ht="12.75">
      <c r="A26" s="6" t="s">
        <v>18</v>
      </c>
      <c r="D26" t="s">
        <v>79</v>
      </c>
      <c r="F26" s="5">
        <v>956.79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5">
        <v>601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6761.25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82</v>
      </c>
      <c r="C30" s="13"/>
      <c r="D30" s="46">
        <v>1.08</v>
      </c>
      <c r="E30" s="13" t="s">
        <v>17</v>
      </c>
      <c r="F30" s="11">
        <f>E7*D30</f>
        <v>2163.78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702.3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2163.78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2003.5</v>
      </c>
      <c r="F34" s="35">
        <f>C34/D34*E34</f>
        <v>1529.6492451576755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2003.5</v>
      </c>
      <c r="F35" s="35">
        <f>C35/D35*E35</f>
        <v>1381.5885954202095</v>
      </c>
      <c r="J35" s="20">
        <v>13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287.142174</v>
      </c>
      <c r="J36" s="20">
        <v>14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721.2</v>
      </c>
      <c r="J37" s="20">
        <v>15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M63</f>
        <v>352</v>
      </c>
      <c r="J38" s="20"/>
      <c r="K38" s="30" t="s">
        <v>61</v>
      </c>
      <c r="L38" s="28">
        <f>SUM(L23:L37)</f>
        <v>2.09</v>
      </c>
      <c r="M38" s="34">
        <f>SUM(M23:M37)</f>
        <v>287.142174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38</v>
      </c>
      <c r="K40" s="22"/>
      <c r="L40" s="22" t="s">
        <v>66</v>
      </c>
      <c r="M40" s="22" t="s">
        <v>44</v>
      </c>
    </row>
    <row r="41" spans="2:13" ht="12.75">
      <c r="B41">
        <v>2003.5</v>
      </c>
      <c r="C41" t="s">
        <v>16</v>
      </c>
      <c r="D41" s="11">
        <v>0.46</v>
      </c>
      <c r="E41" t="s">
        <v>17</v>
      </c>
      <c r="F41" s="11">
        <f>B41*D41</f>
        <v>921.61</v>
      </c>
      <c r="J41" s="23" t="s">
        <v>39</v>
      </c>
      <c r="K41" s="23" t="s">
        <v>40</v>
      </c>
      <c r="L41" s="23"/>
      <c r="M41" s="23" t="s">
        <v>67</v>
      </c>
    </row>
    <row r="42" spans="1:13" ht="12.75">
      <c r="A42" s="47" t="s">
        <v>83</v>
      </c>
      <c r="B42" s="47"/>
      <c r="C42" s="47"/>
      <c r="D42" s="48"/>
      <c r="E42" s="47"/>
      <c r="F42" s="48">
        <v>0</v>
      </c>
      <c r="J42" s="20">
        <v>1</v>
      </c>
      <c r="K42" s="20" t="s">
        <v>97</v>
      </c>
      <c r="L42" s="25" t="s">
        <v>98</v>
      </c>
      <c r="M42" s="25">
        <v>146</v>
      </c>
    </row>
    <row r="43" spans="1:13" ht="12.75">
      <c r="A43" s="4" t="s">
        <v>28</v>
      </c>
      <c r="B43" s="10"/>
      <c r="C43" s="10"/>
      <c r="F43" s="32">
        <f>SUM(F34:F42)</f>
        <v>5193.1900145778845</v>
      </c>
      <c r="J43" s="20">
        <v>2</v>
      </c>
      <c r="K43" s="20" t="s">
        <v>100</v>
      </c>
      <c r="L43" s="25" t="s">
        <v>101</v>
      </c>
      <c r="M43" s="25">
        <v>150</v>
      </c>
    </row>
    <row r="44" spans="1:13" ht="12.75">
      <c r="A44" s="4" t="s">
        <v>29</v>
      </c>
      <c r="J44" s="20">
        <v>3</v>
      </c>
      <c r="K44" s="20" t="s">
        <v>102</v>
      </c>
      <c r="L44" s="25" t="s">
        <v>101</v>
      </c>
      <c r="M44" s="25">
        <v>35</v>
      </c>
    </row>
    <row r="45" spans="1:13" ht="12.75">
      <c r="A45" t="s">
        <v>30</v>
      </c>
      <c r="B45">
        <v>2003.5</v>
      </c>
      <c r="C45" t="s">
        <v>70</v>
      </c>
      <c r="D45" s="5">
        <v>0.18</v>
      </c>
      <c r="E45" t="s">
        <v>17</v>
      </c>
      <c r="F45" s="11">
        <f>B45*D45</f>
        <v>360.63</v>
      </c>
      <c r="J45" s="20">
        <v>4</v>
      </c>
      <c r="K45" s="20" t="s">
        <v>103</v>
      </c>
      <c r="L45" s="25" t="s">
        <v>101</v>
      </c>
      <c r="M45" s="25">
        <v>14</v>
      </c>
    </row>
    <row r="46" spans="1:13" ht="12.75">
      <c r="A46" t="s">
        <v>31</v>
      </c>
      <c r="F46" s="5"/>
      <c r="J46" s="20">
        <v>5</v>
      </c>
      <c r="K46" s="20" t="s">
        <v>104</v>
      </c>
      <c r="L46" s="25" t="s">
        <v>98</v>
      </c>
      <c r="M46" s="25">
        <v>7</v>
      </c>
    </row>
    <row r="47" spans="1:13" ht="12.75">
      <c r="A47" s="7" t="s">
        <v>78</v>
      </c>
      <c r="F47" s="5"/>
      <c r="J47" s="20">
        <v>6</v>
      </c>
      <c r="K47" s="20"/>
      <c r="L47" s="25"/>
      <c r="M47" s="25"/>
    </row>
    <row r="48" spans="2:13" ht="12.75">
      <c r="B48">
        <v>2003.5</v>
      </c>
      <c r="C48" t="s">
        <v>16</v>
      </c>
      <c r="D48" s="11">
        <v>0.71</v>
      </c>
      <c r="E48" t="s">
        <v>17</v>
      </c>
      <c r="F48" s="11">
        <f>B48*D48</f>
        <v>1422.485</v>
      </c>
      <c r="J48" s="20">
        <v>7</v>
      </c>
      <c r="K48" s="20"/>
      <c r="L48" s="25"/>
      <c r="M48" s="25"/>
    </row>
    <row r="49" spans="1:13" ht="12.75">
      <c r="A49" s="4" t="s">
        <v>32</v>
      </c>
      <c r="F49" s="32">
        <f>F45+F48</f>
        <v>1783.1149999999998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2.09</v>
      </c>
      <c r="E52" t="s">
        <v>17</v>
      </c>
      <c r="F52" s="11">
        <f>B52*D52</f>
        <v>4187.315</v>
      </c>
      <c r="J52" s="20">
        <v>11</v>
      </c>
      <c r="K52" s="20"/>
      <c r="L52" s="25"/>
      <c r="M52" s="25"/>
    </row>
    <row r="53" spans="1:13" ht="12.75">
      <c r="A53" s="4" t="s">
        <v>34</v>
      </c>
      <c r="F53" s="8">
        <f>SUM(F52)</f>
        <v>4187.315</v>
      </c>
      <c r="J53" s="20">
        <v>12</v>
      </c>
      <c r="K53" s="20"/>
      <c r="L53" s="25"/>
      <c r="M53" s="25"/>
    </row>
    <row r="54" spans="1:13" ht="12.75">
      <c r="A54" s="49" t="s">
        <v>87</v>
      </c>
      <c r="B54" s="47"/>
      <c r="C54" s="47"/>
      <c r="D54" s="50">
        <v>0</v>
      </c>
      <c r="E54" s="47"/>
      <c r="F54" s="51">
        <f>D54*E7</f>
        <v>0</v>
      </c>
      <c r="J54" s="20">
        <v>13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20088.650014577885</v>
      </c>
      <c r="J55" s="20">
        <v>14</v>
      </c>
      <c r="K55" s="20"/>
      <c r="L55" s="25"/>
      <c r="M55" s="25"/>
    </row>
    <row r="56" spans="1:13" ht="12.75">
      <c r="A56" s="1" t="s">
        <v>84</v>
      </c>
      <c r="B56" s="36"/>
      <c r="C56" s="36">
        <v>0.058</v>
      </c>
      <c r="D56" s="1"/>
      <c r="E56" s="1"/>
      <c r="F56" s="32">
        <f>F55*5.8%</f>
        <v>1165.1417008455173</v>
      </c>
      <c r="J56" s="20">
        <v>15</v>
      </c>
      <c r="K56" s="20"/>
      <c r="L56" s="25"/>
      <c r="M56" s="25"/>
    </row>
    <row r="57" spans="1:13" ht="15">
      <c r="A57" s="12" t="s">
        <v>37</v>
      </c>
      <c r="B57" s="12"/>
      <c r="C57" s="45"/>
      <c r="D57" s="12"/>
      <c r="E57" s="12"/>
      <c r="F57" s="42">
        <f>F55+F56</f>
        <v>21253.791715423402</v>
      </c>
      <c r="J57" s="20">
        <v>16</v>
      </c>
      <c r="K57" s="20"/>
      <c r="L57" s="25"/>
      <c r="M57" s="25"/>
    </row>
    <row r="58" spans="2:13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92</v>
      </c>
      <c r="J58" s="20">
        <v>17</v>
      </c>
      <c r="K58" s="20"/>
      <c r="L58" s="25"/>
      <c r="M58" s="25"/>
    </row>
    <row r="59" spans="1:13" ht="12.75">
      <c r="A59" s="13"/>
      <c r="B59" s="39">
        <v>41913</v>
      </c>
      <c r="C59" s="40">
        <v>160976</v>
      </c>
      <c r="D59" s="43">
        <f>F20</f>
        <v>23964.55</v>
      </c>
      <c r="E59" s="43">
        <f>F57</f>
        <v>21253.791715423402</v>
      </c>
      <c r="F59" s="44">
        <f>C59+D59-E59</f>
        <v>163686.7582845766</v>
      </c>
      <c r="J59" s="20">
        <v>18</v>
      </c>
      <c r="K59" s="20"/>
      <c r="L59" s="25"/>
      <c r="M59" s="25"/>
    </row>
    <row r="60" spans="10:13" ht="12.75">
      <c r="J60" s="20">
        <v>19</v>
      </c>
      <c r="K60" s="20"/>
      <c r="L60" s="25"/>
      <c r="M60" s="25"/>
    </row>
    <row r="61" spans="10:13" ht="12.75">
      <c r="J61" s="20">
        <v>20</v>
      </c>
      <c r="K61" s="20"/>
      <c r="L61" s="25"/>
      <c r="M61" s="25"/>
    </row>
    <row r="62" spans="1:13" ht="12.75">
      <c r="A62" t="s">
        <v>91</v>
      </c>
      <c r="J62" s="20">
        <v>21</v>
      </c>
      <c r="K62" s="20"/>
      <c r="L62" s="25"/>
      <c r="M62" s="25"/>
    </row>
    <row r="63" spans="10:13" ht="12.75">
      <c r="J63" s="20"/>
      <c r="K63" s="20"/>
      <c r="L63" s="31" t="s">
        <v>68</v>
      </c>
      <c r="M63" s="34">
        <f>SUM(M42:M62)</f>
        <v>352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2013-12-09T09:03:35Z</cp:lastPrinted>
  <dcterms:created xsi:type="dcterms:W3CDTF">2008-08-18T07:30:19Z</dcterms:created>
  <dcterms:modified xsi:type="dcterms:W3CDTF">2014-12-27T10:34:42Z</dcterms:modified>
  <cp:category/>
  <cp:version/>
  <cp:contentType/>
  <cp:contentStatus/>
</cp:coreProperties>
</file>