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<sst xmlns="http://schemas.openxmlformats.org/spreadsheetml/2006/main" count="121" uniqueCount="96">
  <si>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</si>
  <si>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</si>
  <si>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</si>
  <si>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</si>
  <si>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</si>
  <si>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</si>
  <si>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</si>
  <si>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</si>
  <si>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</si>
  <si>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</si>
  <si>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</si>
  <si>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</si>
  <si>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</si>
  <si>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</si>
  <si>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</si>
  <si>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</si>
  <si>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</si>
  <si>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</si>
  <si>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</si>
  <si>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</si>
  <si>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</si>
  <si>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</si>
  <si>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</si>
  <si>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</si>
  <si>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</si>
  <si>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</si>
  <si>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</si>
  <si>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</si>
  <si>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</si>
  <si>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</si>
  <si>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</si>
  <si>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</si>
  <si>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</si>
  <si>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</si>
  <si>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</si>
  <si>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</si>
  <si>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</si>
  <si>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</si>
  <si>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</si>
  <si>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</si>
  <si>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</si>
  <si>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</si>
  <si>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</si>
  <si>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</si>
  <si>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</si>
  <si>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</si>
  <si>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</si>
  <si>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</si>
  <si>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</si>
  <si>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</si>
  <si>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</si>
  <si>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</si>
  <si>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</si>
  <si>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</si>
  <si>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</si>
  <si>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</si>
  <si>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</si>
  <si>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</si>
  <si>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</si>
  <si>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</si>
  <si>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</si>
  <si>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</si>
  <si>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</si>
  <si>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</si>
  <si>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</si>
  <si>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</si>
  <si>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</si>
  <si>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</si>
  <si>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</si>
  <si>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</si>
  <si>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</si>
  <si>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</si>
  <si>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</si>
  <si>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15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</si>
  <si>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</si>
  <si>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</si>
  <si>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</si>
  <si>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</si>
  <si>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</si>
  <si>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</si>
  <si>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</si>
  <si>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</si>
  <si>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за</t>
  </si>
  <si>
    <t>1) Вывоз и захоронение ТБО</t>
  </si>
  <si>
    <t>2) Дежурное освещение</t>
  </si>
  <si>
    <t>3) Дератизация</t>
  </si>
  <si>
    <t>4) ВДПО</t>
  </si>
  <si>
    <t>Рязаньгоргаз (техобслуживание и ремонт)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</si>
  <si>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</si>
  <si>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</si>
  <si>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</si>
  <si>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</si>
  <si>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</si>
  <si>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t>ост.на 01.07</t>
  </si>
  <si>
    <t>май-июнь</t>
  </si>
  <si>
    <t xml:space="preserve">                    за  май-июнь 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</si>
</sst>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22">
      <selection activeCell="D54" sqref="D5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72</v>
      </c>
      <c r="C2" s="1"/>
      <c r="D2" s="1" t="s">
        <v>73</v>
      </c>
      <c r="K2" t="s">
        <v>95</v>
      </c>
    </row>
    <row r="3" spans="2:13" ht="12.75">
      <c r="B3" s="1" t="s">
        <v>82</v>
      </c>
      <c r="C3" s="8" t="s">
        <v>94</v>
      </c>
      <c r="D3" s="8" t="s">
        <v>92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90</v>
      </c>
      <c r="L6" s="25">
        <v>0.3</v>
      </c>
      <c r="M6" s="48">
        <f>L6*114.3*1.202</f>
        <v>41.21658</v>
      </c>
    </row>
    <row r="7" spans="1:13" ht="12.75">
      <c r="A7" t="s">
        <v>2</v>
      </c>
      <c r="E7">
        <v>279.1</v>
      </c>
      <c r="F7" t="s">
        <v>71</v>
      </c>
      <c r="J7" s="14">
        <v>2</v>
      </c>
      <c r="K7" s="14" t="s">
        <v>48</v>
      </c>
      <c r="L7" s="14"/>
      <c r="M7" s="48">
        <f aca="true" t="shared" si="0" ref="M7:M18">L7*114.3*1.202</f>
        <v>0</v>
      </c>
    </row>
    <row r="8" spans="1:13" ht="12.75">
      <c r="A8" t="s">
        <v>3</v>
      </c>
      <c r="E8">
        <v>0</v>
      </c>
      <c r="F8" t="s">
        <v>71</v>
      </c>
      <c r="J8" s="15"/>
      <c r="K8" s="15" t="s">
        <v>49</v>
      </c>
      <c r="L8" s="21">
        <v>1.1</v>
      </c>
      <c r="M8" s="48">
        <f t="shared" si="0"/>
        <v>151.12746</v>
      </c>
    </row>
    <row r="9" spans="1:13" ht="12.75">
      <c r="A9" t="s">
        <v>4</v>
      </c>
      <c r="J9" s="16"/>
      <c r="K9" s="16" t="s">
        <v>50</v>
      </c>
      <c r="L9" s="23">
        <v>0</v>
      </c>
      <c r="M9" s="48">
        <f t="shared" si="0"/>
        <v>0</v>
      </c>
    </row>
    <row r="10" spans="1:13" ht="12.75">
      <c r="A10" t="s">
        <v>5</v>
      </c>
      <c r="E10">
        <v>167</v>
      </c>
      <c r="F10" t="s">
        <v>71</v>
      </c>
      <c r="J10" s="15">
        <v>3</v>
      </c>
      <c r="K10" s="24" t="s">
        <v>51</v>
      </c>
      <c r="L10" s="21"/>
      <c r="M10" s="48">
        <f t="shared" si="0"/>
        <v>0</v>
      </c>
    </row>
    <row r="11" spans="1:13" ht="12.75">
      <c r="A11" t="s">
        <v>6</v>
      </c>
      <c r="E11">
        <v>1444</v>
      </c>
      <c r="F11" t="s">
        <v>71</v>
      </c>
      <c r="J11" s="16"/>
      <c r="K11" s="18" t="s">
        <v>54</v>
      </c>
      <c r="L11" s="23">
        <v>0</v>
      </c>
      <c r="M11" s="48">
        <f t="shared" si="0"/>
        <v>0</v>
      </c>
    </row>
    <row r="12" spans="1:13" ht="12.75">
      <c r="A12" t="s">
        <v>7</v>
      </c>
      <c r="E12">
        <v>17</v>
      </c>
      <c r="F12" t="s">
        <v>71</v>
      </c>
      <c r="J12" s="14">
        <v>4</v>
      </c>
      <c r="K12" s="17" t="s">
        <v>52</v>
      </c>
      <c r="L12" s="22"/>
      <c r="M12" s="48">
        <f t="shared" si="0"/>
        <v>0</v>
      </c>
    </row>
    <row r="13" spans="10:13" ht="12.75">
      <c r="J13" s="16"/>
      <c r="K13" s="18" t="s">
        <v>53</v>
      </c>
      <c r="L13" s="23">
        <v>0</v>
      </c>
      <c r="M13" s="48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55</v>
      </c>
      <c r="L14" s="25">
        <v>0</v>
      </c>
      <c r="M14" s="48">
        <f t="shared" si="0"/>
        <v>0</v>
      </c>
    </row>
    <row r="15" spans="10:13" ht="12.75">
      <c r="J15" s="14">
        <v>6</v>
      </c>
      <c r="K15" s="17" t="s">
        <v>56</v>
      </c>
      <c r="L15" s="22"/>
      <c r="M15" s="48">
        <f t="shared" si="0"/>
        <v>0</v>
      </c>
    </row>
    <row r="16" spans="1:13" ht="12.75">
      <c r="A16" s="2" t="s">
        <v>9</v>
      </c>
      <c r="F16" s="11">
        <v>6290.9</v>
      </c>
      <c r="J16" s="15" t="s">
        <v>57</v>
      </c>
      <c r="K16" s="26" t="s">
        <v>58</v>
      </c>
      <c r="L16" s="21">
        <v>0</v>
      </c>
      <c r="M16" s="48">
        <f t="shared" si="0"/>
        <v>0</v>
      </c>
    </row>
    <row r="17" spans="1:13" ht="12.75">
      <c r="A17" t="s">
        <v>10</v>
      </c>
      <c r="F17" s="5">
        <v>4911.02</v>
      </c>
      <c r="J17" s="15" t="s">
        <v>59</v>
      </c>
      <c r="K17" s="26" t="s">
        <v>60</v>
      </c>
      <c r="L17" s="21">
        <v>0</v>
      </c>
      <c r="M17" s="48">
        <f t="shared" si="0"/>
        <v>0</v>
      </c>
    </row>
    <row r="18" spans="2:13" ht="12.75">
      <c r="B18" t="s">
        <v>11</v>
      </c>
      <c r="F18" s="9">
        <f>F17/F16</f>
        <v>0.7806545963216711</v>
      </c>
      <c r="J18" s="16" t="s">
        <v>61</v>
      </c>
      <c r="K18" s="18" t="s">
        <v>62</v>
      </c>
      <c r="L18" s="23">
        <v>0</v>
      </c>
      <c r="M18" s="48">
        <f t="shared" si="0"/>
        <v>0</v>
      </c>
    </row>
    <row r="19" spans="1:13" ht="12.75">
      <c r="A19" s="3" t="s">
        <v>12</v>
      </c>
      <c r="B19" s="3"/>
      <c r="C19" s="3"/>
      <c r="D19" s="3"/>
      <c r="E19" s="1"/>
      <c r="F19" s="8">
        <f>F17</f>
        <v>4911.02</v>
      </c>
      <c r="J19" s="20"/>
      <c r="K19" s="27" t="s">
        <v>63</v>
      </c>
      <c r="L19" s="28">
        <f>SUM(L6:L18)</f>
        <v>1.4000000000000001</v>
      </c>
      <c r="M19" s="34">
        <f>SUM(M6:M18)</f>
        <v>192.34404</v>
      </c>
    </row>
    <row r="20" ht="12.75">
      <c r="K20" s="1" t="s">
        <v>64</v>
      </c>
    </row>
    <row r="21" spans="2:13" ht="12.75">
      <c r="B21" s="1" t="s">
        <v>13</v>
      </c>
      <c r="C21" s="1"/>
      <c r="J21" s="22" t="s">
        <v>40</v>
      </c>
      <c r="K21" s="14"/>
      <c r="L21" s="22" t="s">
        <v>43</v>
      </c>
      <c r="M21" s="22" t="s">
        <v>46</v>
      </c>
    </row>
    <row r="22" spans="10:13" ht="12.75">
      <c r="J22" s="23" t="s">
        <v>41</v>
      </c>
      <c r="K22" s="23" t="s">
        <v>42</v>
      </c>
      <c r="L22" s="23" t="s">
        <v>65</v>
      </c>
      <c r="M22" s="23" t="s">
        <v>47</v>
      </c>
    </row>
    <row r="23" spans="1:13" ht="12.75">
      <c r="A23" s="4" t="s">
        <v>14</v>
      </c>
      <c r="B23" s="4"/>
      <c r="C23" s="4"/>
      <c r="D23" s="4"/>
      <c r="E23" s="4"/>
      <c r="F23" s="4"/>
      <c r="J23" s="23">
        <v>1</v>
      </c>
      <c r="K23" s="42"/>
      <c r="L23" s="23"/>
      <c r="M23" s="33">
        <f>L23*114.3*1.202*1.15</f>
        <v>0</v>
      </c>
    </row>
    <row r="24" spans="1:13" ht="12.75">
      <c r="A24" t="s">
        <v>15</v>
      </c>
      <c r="D24" t="s">
        <v>81</v>
      </c>
      <c r="F24" s="11">
        <v>2312.64</v>
      </c>
      <c r="J24" s="23">
        <v>2</v>
      </c>
      <c r="K24" s="23"/>
      <c r="L24" s="23"/>
      <c r="M24" s="33">
        <f>L24*114.3*1.202*1.15</f>
        <v>0</v>
      </c>
    </row>
    <row r="25" spans="1:13" ht="12.75">
      <c r="A25" s="6" t="s">
        <v>18</v>
      </c>
      <c r="J25" s="25">
        <v>3</v>
      </c>
      <c r="K25" s="20"/>
      <c r="L25" s="25"/>
      <c r="M25" s="33">
        <f>L25*114.3*1.202*1.15</f>
        <v>0</v>
      </c>
    </row>
    <row r="26" spans="1:13" ht="12.75">
      <c r="A26" s="6" t="s">
        <v>89</v>
      </c>
      <c r="F26" s="5">
        <v>0</v>
      </c>
      <c r="J26" s="20"/>
      <c r="K26" s="30" t="s">
        <v>63</v>
      </c>
      <c r="L26" s="28">
        <v>0</v>
      </c>
      <c r="M26" s="34">
        <f>SUM(M23:M25)</f>
        <v>0</v>
      </c>
    </row>
    <row r="27" spans="1:11" ht="12.75">
      <c r="A27" s="4" t="s">
        <v>38</v>
      </c>
      <c r="F27" s="32">
        <f>F24+F25+F26</f>
        <v>2312.64</v>
      </c>
      <c r="K27" s="1" t="s">
        <v>67</v>
      </c>
    </row>
    <row r="28" spans="1:13" ht="12.75">
      <c r="A28" s="4" t="s">
        <v>19</v>
      </c>
      <c r="J28" s="22" t="s">
        <v>40</v>
      </c>
      <c r="K28" s="22"/>
      <c r="L28" s="22" t="s">
        <v>68</v>
      </c>
      <c r="M28" s="22" t="s">
        <v>46</v>
      </c>
    </row>
    <row r="29" spans="1:13" ht="12.75">
      <c r="A29" t="s">
        <v>83</v>
      </c>
      <c r="D29" s="5">
        <v>2.17</v>
      </c>
      <c r="E29" t="s">
        <v>17</v>
      </c>
      <c r="F29" s="11">
        <f>E7*D29</f>
        <v>605.647</v>
      </c>
      <c r="J29" s="23" t="s">
        <v>41</v>
      </c>
      <c r="K29" s="23" t="s">
        <v>42</v>
      </c>
      <c r="L29" s="23"/>
      <c r="M29" s="23" t="s">
        <v>69</v>
      </c>
    </row>
    <row r="30" spans="1:13" ht="12.75">
      <c r="A30" t="s">
        <v>84</v>
      </c>
      <c r="J30" s="23">
        <v>1</v>
      </c>
      <c r="K30" s="42"/>
      <c r="L30" s="23"/>
      <c r="M30" s="23"/>
    </row>
    <row r="31" spans="2:13" ht="12.75">
      <c r="B31">
        <f>F31/D31</f>
        <v>105</v>
      </c>
      <c r="C31" t="s">
        <v>20</v>
      </c>
      <c r="D31" s="5">
        <v>3.31</v>
      </c>
      <c r="E31" t="s">
        <v>17</v>
      </c>
      <c r="F31" s="5">
        <v>347.55</v>
      </c>
      <c r="J31" s="23">
        <v>2</v>
      </c>
      <c r="K31" s="42"/>
      <c r="L31" s="23"/>
      <c r="M31" s="23"/>
    </row>
    <row r="32" spans="1:13" ht="12.75">
      <c r="A32" t="s">
        <v>85</v>
      </c>
      <c r="B32">
        <v>0</v>
      </c>
      <c r="C32" t="s">
        <v>16</v>
      </c>
      <c r="D32" s="5">
        <v>0</v>
      </c>
      <c r="E32" t="s">
        <v>17</v>
      </c>
      <c r="F32" s="5">
        <f>B32*D32</f>
        <v>0</v>
      </c>
      <c r="J32" s="23">
        <v>3</v>
      </c>
      <c r="K32" s="42"/>
      <c r="L32" s="23"/>
      <c r="M32" s="23"/>
    </row>
    <row r="33" spans="1:13" ht="12.75">
      <c r="A33" t="s">
        <v>86</v>
      </c>
      <c r="F33" s="5">
        <v>0</v>
      </c>
      <c r="J33" s="25">
        <v>4</v>
      </c>
      <c r="K33" s="42"/>
      <c r="L33" s="25"/>
      <c r="M33" s="25"/>
    </row>
    <row r="34" spans="1:13" ht="12.75">
      <c r="A34" s="4" t="s">
        <v>21</v>
      </c>
      <c r="B34" s="10"/>
      <c r="C34" s="10"/>
      <c r="F34" s="32">
        <f>SUM(F29:F33)</f>
        <v>953.1970000000001</v>
      </c>
      <c r="J34" s="20"/>
      <c r="K34" s="20"/>
      <c r="L34" s="31" t="s">
        <v>70</v>
      </c>
      <c r="M34" s="34">
        <f>SUM(M30:M33)</f>
        <v>0</v>
      </c>
    </row>
    <row r="35" spans="1:2" ht="12.75">
      <c r="A35" s="4" t="s">
        <v>22</v>
      </c>
      <c r="B35" s="4"/>
    </row>
    <row r="36" spans="1:6" ht="12.75">
      <c r="A36" t="s">
        <v>23</v>
      </c>
      <c r="C36">
        <v>326784</v>
      </c>
      <c r="D36">
        <v>219171.6</v>
      </c>
      <c r="E36">
        <v>279.1</v>
      </c>
      <c r="F36" s="35">
        <f>C36/D36*E36</f>
        <v>416.13701045208416</v>
      </c>
    </row>
    <row r="37" spans="1:6" ht="12.75">
      <c r="A37" t="s">
        <v>24</v>
      </c>
      <c r="C37">
        <v>302275</v>
      </c>
      <c r="D37">
        <v>219171.6</v>
      </c>
      <c r="E37">
        <v>279.1</v>
      </c>
      <c r="F37" s="35">
        <v>0</v>
      </c>
    </row>
    <row r="38" spans="1:6" ht="12.75">
      <c r="A38" t="s">
        <v>25</v>
      </c>
      <c r="F38" s="11">
        <f>M26</f>
        <v>0</v>
      </c>
    </row>
    <row r="39" spans="1:6" ht="12.75">
      <c r="A39" t="s">
        <v>79</v>
      </c>
      <c r="F39" s="5">
        <v>0</v>
      </c>
    </row>
    <row r="40" spans="1:6" ht="12.75">
      <c r="A40" t="s">
        <v>26</v>
      </c>
      <c r="F40" s="11">
        <f>M34</f>
        <v>0</v>
      </c>
    </row>
    <row r="41" spans="1:6" ht="12.75">
      <c r="A41" t="s">
        <v>27</v>
      </c>
      <c r="F41" s="5"/>
    </row>
    <row r="42" spans="1:6" ht="12.75">
      <c r="A42" t="s">
        <v>28</v>
      </c>
      <c r="F42" s="5"/>
    </row>
    <row r="43" spans="2:6" ht="12.75">
      <c r="B43">
        <v>279.1</v>
      </c>
      <c r="C43" t="s">
        <v>16</v>
      </c>
      <c r="D43" s="11">
        <v>0.75</v>
      </c>
      <c r="E43" t="s">
        <v>17</v>
      </c>
      <c r="F43" s="11">
        <f>B43*D43</f>
        <v>209.32500000000002</v>
      </c>
    </row>
    <row r="44" spans="1:6" ht="12.75">
      <c r="A44" s="46" t="s">
        <v>87</v>
      </c>
      <c r="B44" s="46"/>
      <c r="C44" s="46"/>
      <c r="D44" s="47"/>
      <c r="E44" s="46"/>
      <c r="F44" s="47">
        <v>0</v>
      </c>
    </row>
    <row r="45" spans="1:6" ht="12.75">
      <c r="A45" s="4" t="s">
        <v>29</v>
      </c>
      <c r="B45" s="10"/>
      <c r="C45" s="10"/>
      <c r="F45" s="32">
        <f>SUM(F36:F44)</f>
        <v>625.4620104520842</v>
      </c>
    </row>
    <row r="46" spans="1:6" ht="12.75">
      <c r="A46" s="4" t="s">
        <v>30</v>
      </c>
      <c r="F46" s="5"/>
    </row>
    <row r="47" spans="1:6" ht="12.75">
      <c r="A47" t="s">
        <v>31</v>
      </c>
      <c r="B47">
        <v>279.1</v>
      </c>
      <c r="C47" t="s">
        <v>71</v>
      </c>
      <c r="D47" s="5">
        <v>0.36</v>
      </c>
      <c r="E47" t="s">
        <v>17</v>
      </c>
      <c r="F47" s="11">
        <f>B47*D47</f>
        <v>100.476</v>
      </c>
    </row>
    <row r="48" spans="1:6" ht="12.75">
      <c r="A48" t="s">
        <v>32</v>
      </c>
      <c r="F48" s="5"/>
    </row>
    <row r="49" spans="1:6" ht="12.75">
      <c r="A49" s="7" t="s">
        <v>80</v>
      </c>
      <c r="F49" s="5"/>
    </row>
    <row r="50" spans="2:6" ht="12.75">
      <c r="B50">
        <v>279.1</v>
      </c>
      <c r="C50" t="s">
        <v>16</v>
      </c>
      <c r="D50" s="11">
        <v>1.6</v>
      </c>
      <c r="E50" t="s">
        <v>17</v>
      </c>
      <c r="F50" s="11">
        <f>B50*D50</f>
        <v>446.56000000000006</v>
      </c>
    </row>
    <row r="51" spans="1:6" ht="12.75">
      <c r="A51" s="4" t="s">
        <v>33</v>
      </c>
      <c r="F51" s="32">
        <f>F47+F50</f>
        <v>547.0360000000001</v>
      </c>
    </row>
    <row r="52" ht="12.75">
      <c r="A52" s="4" t="s">
        <v>34</v>
      </c>
    </row>
    <row r="53" spans="1:6" ht="12.75">
      <c r="A53" s="7" t="s">
        <v>35</v>
      </c>
      <c r="B53" s="7"/>
      <c r="C53" s="7"/>
      <c r="D53" s="7"/>
      <c r="E53" s="7"/>
      <c r="F53" s="7"/>
    </row>
    <row r="54" spans="2:6" ht="12.75">
      <c r="B54">
        <v>279.1</v>
      </c>
      <c r="C54" t="s">
        <v>16</v>
      </c>
      <c r="D54" s="11">
        <v>4.79</v>
      </c>
      <c r="E54" t="s">
        <v>17</v>
      </c>
      <c r="F54" s="11">
        <f>B54*D54</f>
        <v>1336.8890000000001</v>
      </c>
    </row>
    <row r="55" spans="1:6" ht="12.75">
      <c r="A55" s="4" t="s">
        <v>36</v>
      </c>
      <c r="F55" s="32">
        <f>SUM(F54)</f>
        <v>1336.8890000000001</v>
      </c>
    </row>
    <row r="56" spans="1:6" ht="12.75">
      <c r="A56" s="49" t="s">
        <v>91</v>
      </c>
      <c r="B56" s="46"/>
      <c r="C56" s="46"/>
      <c r="D56" s="50">
        <v>0</v>
      </c>
      <c r="E56" s="46"/>
      <c r="F56" s="51">
        <f>D56*E7</f>
        <v>0</v>
      </c>
    </row>
    <row r="57" spans="1:6" ht="12.75">
      <c r="A57" s="1" t="s">
        <v>37</v>
      </c>
      <c r="B57" s="1"/>
      <c r="F57" s="32">
        <f>F27+F34+F45+F51+F55+F56</f>
        <v>5775.224010452084</v>
      </c>
    </row>
    <row r="58" spans="1:6" ht="12.75">
      <c r="A58" s="1" t="s">
        <v>88</v>
      </c>
      <c r="B58" s="36"/>
      <c r="C58" s="36">
        <v>0.028</v>
      </c>
      <c r="D58" s="1"/>
      <c r="E58" s="1"/>
      <c r="F58" s="32">
        <f>F57*5.8%</f>
        <v>334.96299260622084</v>
      </c>
    </row>
    <row r="59" spans="1:6" ht="15">
      <c r="A59" s="12" t="s">
        <v>39</v>
      </c>
      <c r="B59" s="12"/>
      <c r="C59" s="3"/>
      <c r="D59" s="12"/>
      <c r="E59" s="12"/>
      <c r="F59" s="43">
        <f>F57+F58</f>
        <v>6110.187003058305</v>
      </c>
    </row>
    <row r="60" spans="2:6" ht="12.75">
      <c r="B60" s="37" t="s">
        <v>75</v>
      </c>
      <c r="C60" s="38" t="s">
        <v>76</v>
      </c>
      <c r="D60" s="22" t="s">
        <v>77</v>
      </c>
      <c r="E60" s="22" t="s">
        <v>78</v>
      </c>
      <c r="F60" s="41" t="s">
        <v>93</v>
      </c>
    </row>
    <row r="61" spans="1:6" ht="12.75">
      <c r="A61" s="13"/>
      <c r="B61" s="39">
        <v>41760</v>
      </c>
      <c r="C61" s="40">
        <v>-22863</v>
      </c>
      <c r="D61" s="44">
        <f>F19</f>
        <v>4911.02</v>
      </c>
      <c r="E61" s="44">
        <f>F59</f>
        <v>6110.187003058305</v>
      </c>
      <c r="F61" s="45">
        <f>C61+D61-E61</f>
        <v>-24062.167003058305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2014-06-16T16:43:51Z</cp:lastPrinted>
  <dcterms:created xsi:type="dcterms:W3CDTF">2008-08-18T07:30:19Z</dcterms:created>
  <dcterms:modified xsi:type="dcterms:W3CDTF">2014-08-19T16:27:31Z</dcterms:modified>
  <cp:category/>
  <cp:version/>
  <cp:contentType/>
  <cp:contentStatus/>
</cp:coreProperties>
</file>