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<sst xmlns="http://schemas.openxmlformats.org/spreadsheetml/2006/main" count="118" uniqueCount="94">
  <si>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</si>
  <si>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</si>
  <si>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</si>
  <si>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</si>
  <si>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</si>
  <si>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</si>
  <si>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</si>
  <si>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</si>
  <si>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</si>
  <si>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</si>
  <si>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</si>
  <si>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</si>
  <si>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</si>
  <si>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</si>
  <si>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</si>
  <si>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</si>
  <si>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</si>
  <si>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</si>
  <si>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</si>
  <si>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</si>
  <si>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</si>
  <si>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</si>
  <si>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</si>
  <si>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</si>
  <si>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</si>
  <si>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</si>
  <si>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</si>
  <si>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</si>
  <si>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</si>
  <si>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</si>
  <si>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</si>
  <si>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</si>
  <si>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</si>
  <si>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</si>
  <si>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</si>
  <si>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</si>
  <si>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</si>
  <si>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</si>
  <si>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</si>
  <si>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</si>
  <si>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</si>
  <si>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</si>
  <si>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</si>
  <si>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</si>
  <si>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</si>
  <si>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</si>
  <si>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</si>
  <si>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</si>
  <si>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</si>
  <si>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</si>
  <si>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</si>
  <si>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</si>
  <si>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</si>
  <si>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</si>
  <si>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</si>
  <si>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</si>
  <si>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</si>
  <si>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</si>
  <si>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</si>
  <si>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</si>
  <si>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</si>
  <si>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</si>
  <si>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</si>
  <si>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</si>
  <si>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</si>
  <si>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</si>
  <si>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</si>
  <si>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</si>
  <si>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</si>
  <si>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</si>
  <si>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</si>
  <si>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</si>
  <si>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</si>
  <si>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</si>
  <si>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</si>
  <si>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</si>
  <si>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</si>
  <si>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</si>
  <si>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</si>
  <si>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</si>
  <si>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</si>
  <si>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</si>
  <si>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</si>
  <si>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</si>
  <si>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</si>
  <si>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</si>
  <si>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</si>
  <si>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</si>
  <si>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</si>
  <si>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2) Дератизация</t>
  </si>
  <si>
    <t xml:space="preserve">       Старший по дому _____________________________</t>
  </si>
  <si>
    <t>ост.на 01.10</t>
  </si>
  <si>
    <t>сентябрь</t>
  </si>
  <si>
    <t xml:space="preserve">                    за  сентябрь 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</si>
</sst>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D51" sqref="D5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93</v>
      </c>
    </row>
    <row r="3" spans="2:13" ht="12.75">
      <c r="B3" s="1" t="s">
        <v>81</v>
      </c>
      <c r="C3" s="8" t="s">
        <v>92</v>
      </c>
      <c r="D3" s="8" t="s">
        <v>88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0.3</v>
      </c>
      <c r="M6" s="48">
        <f>L6*114.3*1.202</f>
        <v>41.21658</v>
      </c>
    </row>
    <row r="7" spans="1:13" ht="12.75">
      <c r="A7" t="s">
        <v>2</v>
      </c>
      <c r="E7">
        <v>279.1</v>
      </c>
      <c r="F7" t="s">
        <v>70</v>
      </c>
      <c r="J7" s="14">
        <v>2</v>
      </c>
      <c r="K7" s="14" t="s">
        <v>47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48</v>
      </c>
      <c r="L8" s="21">
        <v>1.1</v>
      </c>
      <c r="M8" s="48">
        <f t="shared" si="0"/>
        <v>151.12746</v>
      </c>
    </row>
    <row r="9" spans="1:13" ht="12.75">
      <c r="A9" t="s">
        <v>4</v>
      </c>
      <c r="J9" s="16"/>
      <c r="K9" s="16" t="s">
        <v>49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167</v>
      </c>
      <c r="F10" t="s">
        <v>70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1444</v>
      </c>
      <c r="F11" t="s">
        <v>70</v>
      </c>
      <c r="J11" s="16"/>
      <c r="K11" s="18" t="s">
        <v>53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17</v>
      </c>
      <c r="F12" t="s">
        <v>70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52</v>
      </c>
      <c r="L13" s="23">
        <v>0</v>
      </c>
      <c r="M13" s="48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55</v>
      </c>
      <c r="L15" s="22"/>
      <c r="M15" s="48">
        <f t="shared" si="0"/>
        <v>0</v>
      </c>
    </row>
    <row r="16" spans="1:13" ht="12.75">
      <c r="A16" s="2" t="s">
        <v>9</v>
      </c>
      <c r="F16" s="11">
        <v>3145.45</v>
      </c>
      <c r="J16" s="15" t="s">
        <v>56</v>
      </c>
      <c r="K16" s="26" t="s">
        <v>57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2454.54</v>
      </c>
      <c r="J17" s="15" t="s">
        <v>58</v>
      </c>
      <c r="K17" s="26" t="s">
        <v>59</v>
      </c>
      <c r="L17" s="21">
        <v>0</v>
      </c>
      <c r="M17" s="48">
        <f t="shared" si="0"/>
        <v>0</v>
      </c>
    </row>
    <row r="18" spans="2:13" ht="12.75">
      <c r="B18" t="s">
        <v>11</v>
      </c>
      <c r="F18" s="9">
        <f>F17/F16</f>
        <v>0.7803462143731422</v>
      </c>
      <c r="J18" s="16" t="s">
        <v>60</v>
      </c>
      <c r="K18" s="18" t="s">
        <v>61</v>
      </c>
      <c r="L18" s="23">
        <v>0</v>
      </c>
      <c r="M18" s="48">
        <f t="shared" si="0"/>
        <v>0</v>
      </c>
    </row>
    <row r="19" spans="1:13" ht="12.75">
      <c r="A19" s="3" t="s">
        <v>12</v>
      </c>
      <c r="B19" s="3"/>
      <c r="C19" s="3"/>
      <c r="D19" s="3"/>
      <c r="E19" s="1"/>
      <c r="F19" s="8">
        <f>F17</f>
        <v>2454.54</v>
      </c>
      <c r="J19" s="20"/>
      <c r="K19" s="27" t="s">
        <v>62</v>
      </c>
      <c r="L19" s="28">
        <f>SUM(L6:L18)</f>
        <v>1.4000000000000001</v>
      </c>
      <c r="M19" s="34">
        <f>SUM(M6:M18)</f>
        <v>192.34404</v>
      </c>
    </row>
    <row r="20" ht="12.75">
      <c r="K20" s="1" t="s">
        <v>63</v>
      </c>
    </row>
    <row r="21" spans="2:13" ht="12.75">
      <c r="B21" s="1" t="s">
        <v>13</v>
      </c>
      <c r="C21" s="1"/>
      <c r="J21" s="22" t="s">
        <v>39</v>
      </c>
      <c r="K21" s="14"/>
      <c r="L21" s="22" t="s">
        <v>42</v>
      </c>
      <c r="M21" s="22" t="s">
        <v>45</v>
      </c>
    </row>
    <row r="22" spans="10:13" ht="12.75">
      <c r="J22" s="23" t="s">
        <v>40</v>
      </c>
      <c r="K22" s="23" t="s">
        <v>41</v>
      </c>
      <c r="L22" s="23" t="s">
        <v>64</v>
      </c>
      <c r="M22" s="23" t="s">
        <v>46</v>
      </c>
    </row>
    <row r="23" spans="1:13" ht="12.75">
      <c r="A23" s="4" t="s">
        <v>14</v>
      </c>
      <c r="B23" s="4"/>
      <c r="C23" s="4"/>
      <c r="D23" s="4"/>
      <c r="E23" s="4"/>
      <c r="F23" s="4"/>
      <c r="J23" s="23">
        <v>1</v>
      </c>
      <c r="K23" s="42"/>
      <c r="L23" s="23"/>
      <c r="M23" s="33">
        <f>L23*114.3*1.202*1.15</f>
        <v>0</v>
      </c>
    </row>
    <row r="24" spans="1:13" ht="12.75">
      <c r="A24" t="s">
        <v>15</v>
      </c>
      <c r="D24" t="s">
        <v>80</v>
      </c>
      <c r="F24" s="11">
        <v>1156.32</v>
      </c>
      <c r="J24" s="23">
        <v>2</v>
      </c>
      <c r="K24" s="23"/>
      <c r="L24" s="23"/>
      <c r="M24" s="33">
        <f>L24*114.3*1.202*1.15</f>
        <v>0</v>
      </c>
    </row>
    <row r="25" spans="1:13" ht="12.75">
      <c r="A25" s="6" t="s">
        <v>18</v>
      </c>
      <c r="J25" s="25">
        <v>3</v>
      </c>
      <c r="K25" s="20"/>
      <c r="L25" s="25"/>
      <c r="M25" s="33">
        <f>L25*114.3*1.202*1.15</f>
        <v>0</v>
      </c>
    </row>
    <row r="26" spans="1:13" ht="12.75">
      <c r="A26" s="6" t="s">
        <v>85</v>
      </c>
      <c r="F26" s="5">
        <v>0</v>
      </c>
      <c r="J26" s="20"/>
      <c r="K26" s="30" t="s">
        <v>62</v>
      </c>
      <c r="L26" s="28">
        <v>0</v>
      </c>
      <c r="M26" s="34">
        <f>SUM(M23:M25)</f>
        <v>0</v>
      </c>
    </row>
    <row r="27" spans="1:11" ht="12.75">
      <c r="A27" s="4" t="s">
        <v>37</v>
      </c>
      <c r="F27" s="32">
        <f>F24+F25+F26</f>
        <v>1156.32</v>
      </c>
      <c r="K27" s="1" t="s">
        <v>66</v>
      </c>
    </row>
    <row r="28" spans="1:13" ht="12.75">
      <c r="A28" s="4" t="s">
        <v>19</v>
      </c>
      <c r="J28" s="22" t="s">
        <v>39</v>
      </c>
      <c r="K28" s="22"/>
      <c r="L28" s="22" t="s">
        <v>67</v>
      </c>
      <c r="M28" s="22" t="s">
        <v>45</v>
      </c>
    </row>
    <row r="29" spans="1:13" ht="12.75">
      <c r="A29" t="s">
        <v>82</v>
      </c>
      <c r="D29" s="5">
        <v>1.08</v>
      </c>
      <c r="E29" t="s">
        <v>17</v>
      </c>
      <c r="F29" s="11">
        <f>E7*D29</f>
        <v>301.42800000000005</v>
      </c>
      <c r="J29" s="23" t="s">
        <v>40</v>
      </c>
      <c r="K29" s="23" t="s">
        <v>41</v>
      </c>
      <c r="L29" s="23"/>
      <c r="M29" s="23" t="s">
        <v>68</v>
      </c>
    </row>
    <row r="30" spans="1:13" ht="12.75">
      <c r="A30" t="s">
        <v>89</v>
      </c>
      <c r="B30">
        <v>0</v>
      </c>
      <c r="C30" t="s">
        <v>16</v>
      </c>
      <c r="D30" s="5">
        <v>0</v>
      </c>
      <c r="E30" t="s">
        <v>17</v>
      </c>
      <c r="F30" s="5">
        <f>B30*D30</f>
        <v>0</v>
      </c>
      <c r="J30" s="23">
        <v>1</v>
      </c>
      <c r="K30" s="42"/>
      <c r="L30" s="23"/>
      <c r="M30" s="23"/>
    </row>
    <row r="31" spans="1:13" ht="12.75">
      <c r="A31" s="4" t="s">
        <v>20</v>
      </c>
      <c r="B31" s="10"/>
      <c r="C31" s="10"/>
      <c r="F31" s="32">
        <f>SUM(F29:F30)</f>
        <v>301.42800000000005</v>
      </c>
      <c r="J31" s="23">
        <v>2</v>
      </c>
      <c r="K31" s="42"/>
      <c r="L31" s="23"/>
      <c r="M31" s="23"/>
    </row>
    <row r="32" spans="1:13" ht="12.75">
      <c r="A32" s="4" t="s">
        <v>21</v>
      </c>
      <c r="B32" s="4"/>
      <c r="J32" s="23">
        <v>3</v>
      </c>
      <c r="K32" s="42"/>
      <c r="L32" s="23"/>
      <c r="M32" s="23"/>
    </row>
    <row r="33" spans="1:13" ht="12.75">
      <c r="A33" t="s">
        <v>22</v>
      </c>
      <c r="C33">
        <v>161849</v>
      </c>
      <c r="D33">
        <v>219171.6</v>
      </c>
      <c r="E33">
        <v>279.1</v>
      </c>
      <c r="F33" s="35">
        <f>C33/D33*E33</f>
        <v>206.1036005577365</v>
      </c>
      <c r="J33" s="25">
        <v>4</v>
      </c>
      <c r="K33" s="42"/>
      <c r="L33" s="25"/>
      <c r="M33" s="25"/>
    </row>
    <row r="34" spans="1:13" ht="12.75">
      <c r="A34" t="s">
        <v>23</v>
      </c>
      <c r="C34">
        <v>151138</v>
      </c>
      <c r="D34">
        <v>219171.6</v>
      </c>
      <c r="E34">
        <v>279.1</v>
      </c>
      <c r="F34" s="35">
        <v>0</v>
      </c>
      <c r="J34" s="20"/>
      <c r="K34" s="20"/>
      <c r="L34" s="31" t="s">
        <v>69</v>
      </c>
      <c r="M34" s="34">
        <f>SUM(M30:M33)</f>
        <v>0</v>
      </c>
    </row>
    <row r="35" spans="1:6" ht="12.75">
      <c r="A35" t="s">
        <v>24</v>
      </c>
      <c r="F35" s="11">
        <f>M26</f>
        <v>0</v>
      </c>
    </row>
    <row r="36" spans="1:6" ht="12.75">
      <c r="A36" t="s">
        <v>78</v>
      </c>
      <c r="F36" s="5">
        <v>0</v>
      </c>
    </row>
    <row r="37" spans="1:6" ht="12.75">
      <c r="A37" t="s">
        <v>25</v>
      </c>
      <c r="F37" s="11">
        <f>M34</f>
        <v>0</v>
      </c>
    </row>
    <row r="38" spans="1:6" ht="12.75">
      <c r="A38" t="s">
        <v>26</v>
      </c>
      <c r="F38" s="5"/>
    </row>
    <row r="39" spans="1:6" ht="12.75">
      <c r="A39" t="s">
        <v>27</v>
      </c>
      <c r="F39" s="5"/>
    </row>
    <row r="40" spans="2:6" ht="12.75">
      <c r="B40">
        <v>279.1</v>
      </c>
      <c r="C40" t="s">
        <v>16</v>
      </c>
      <c r="D40" s="11">
        <v>0.44</v>
      </c>
      <c r="E40" t="s">
        <v>17</v>
      </c>
      <c r="F40" s="11">
        <f>B40*D40</f>
        <v>122.80400000000002</v>
      </c>
    </row>
    <row r="41" spans="1:6" ht="12.75">
      <c r="A41" s="46" t="s">
        <v>83</v>
      </c>
      <c r="B41" s="46"/>
      <c r="C41" s="46"/>
      <c r="D41" s="47"/>
      <c r="E41" s="46"/>
      <c r="F41" s="47">
        <v>0</v>
      </c>
    </row>
    <row r="42" spans="1:6" ht="12.75">
      <c r="A42" s="4" t="s">
        <v>28</v>
      </c>
      <c r="B42" s="10"/>
      <c r="C42" s="10"/>
      <c r="F42" s="32">
        <f>SUM(F33:F41)</f>
        <v>328.90760055773654</v>
      </c>
    </row>
    <row r="43" spans="1:6" ht="12.75">
      <c r="A43" s="4" t="s">
        <v>29</v>
      </c>
      <c r="F43" s="5"/>
    </row>
    <row r="44" spans="1:6" ht="12.75">
      <c r="A44" t="s">
        <v>30</v>
      </c>
      <c r="B44">
        <v>279.1</v>
      </c>
      <c r="C44" t="s">
        <v>70</v>
      </c>
      <c r="D44" s="5">
        <v>0.16</v>
      </c>
      <c r="E44" t="s">
        <v>17</v>
      </c>
      <c r="F44" s="11">
        <f>B44*D44</f>
        <v>44.656000000000006</v>
      </c>
    </row>
    <row r="45" spans="1:6" ht="12.75">
      <c r="A45" t="s">
        <v>31</v>
      </c>
      <c r="F45" s="5"/>
    </row>
    <row r="46" spans="1:6" ht="12.75">
      <c r="A46" s="7" t="s">
        <v>79</v>
      </c>
      <c r="F46" s="5"/>
    </row>
    <row r="47" spans="2:6" ht="12.75">
      <c r="B47">
        <v>279.1</v>
      </c>
      <c r="C47" t="s">
        <v>16</v>
      </c>
      <c r="D47" s="11">
        <v>0.69</v>
      </c>
      <c r="E47" t="s">
        <v>17</v>
      </c>
      <c r="F47" s="11">
        <f>B47*D47</f>
        <v>192.579</v>
      </c>
    </row>
    <row r="48" spans="1:6" ht="12.75">
      <c r="A48" s="4" t="s">
        <v>32</v>
      </c>
      <c r="F48" s="32">
        <f>F44+F47</f>
        <v>237.235</v>
      </c>
    </row>
    <row r="49" ht="12.75">
      <c r="A49" s="4" t="s">
        <v>33</v>
      </c>
    </row>
    <row r="50" spans="1:6" ht="12.75">
      <c r="A50" s="7" t="s">
        <v>34</v>
      </c>
      <c r="B50" s="7"/>
      <c r="C50" s="7"/>
      <c r="D50" s="7"/>
      <c r="E50" s="7"/>
      <c r="F50" s="7"/>
    </row>
    <row r="51" spans="2:6" ht="12.75">
      <c r="B51">
        <v>279.1</v>
      </c>
      <c r="C51" t="s">
        <v>16</v>
      </c>
      <c r="D51" s="11">
        <v>1.87</v>
      </c>
      <c r="E51" t="s">
        <v>17</v>
      </c>
      <c r="F51" s="11">
        <f>B51*D51</f>
        <v>521.917</v>
      </c>
    </row>
    <row r="52" spans="1:6" ht="12.75">
      <c r="A52" s="4" t="s">
        <v>35</v>
      </c>
      <c r="F52" s="32">
        <f>SUM(F51)</f>
        <v>521.917</v>
      </c>
    </row>
    <row r="53" spans="1:6" ht="12.75">
      <c r="A53" s="49" t="s">
        <v>87</v>
      </c>
      <c r="B53" s="46"/>
      <c r="C53" s="46"/>
      <c r="D53" s="50">
        <v>0</v>
      </c>
      <c r="E53" s="46"/>
      <c r="F53" s="51">
        <f>D53*E7</f>
        <v>0</v>
      </c>
    </row>
    <row r="54" spans="1:6" ht="12.75">
      <c r="A54" s="1" t="s">
        <v>36</v>
      </c>
      <c r="B54" s="1"/>
      <c r="F54" s="32">
        <f>F27+F31+F42+F48+F52+F53</f>
        <v>2545.8076005577364</v>
      </c>
    </row>
    <row r="55" spans="1:6" ht="12.75">
      <c r="A55" s="1" t="s">
        <v>84</v>
      </c>
      <c r="B55" s="36"/>
      <c r="C55" s="36">
        <v>0.028</v>
      </c>
      <c r="D55" s="1"/>
      <c r="E55" s="1"/>
      <c r="F55" s="32">
        <f>F54*5.8%</f>
        <v>147.6568408323487</v>
      </c>
    </row>
    <row r="56" spans="1:6" ht="15">
      <c r="A56" s="12" t="s">
        <v>38</v>
      </c>
      <c r="B56" s="12"/>
      <c r="C56" s="3"/>
      <c r="D56" s="12"/>
      <c r="E56" s="12"/>
      <c r="F56" s="43">
        <f>F54+F55</f>
        <v>2693.464441390085</v>
      </c>
    </row>
    <row r="57" spans="2:6" ht="12.75">
      <c r="B57" s="37" t="s">
        <v>74</v>
      </c>
      <c r="C57" s="38" t="s">
        <v>75</v>
      </c>
      <c r="D57" s="22" t="s">
        <v>76</v>
      </c>
      <c r="E57" s="22" t="s">
        <v>77</v>
      </c>
      <c r="F57" s="41" t="s">
        <v>91</v>
      </c>
    </row>
    <row r="58" spans="1:6" ht="12.75">
      <c r="A58" s="13"/>
      <c r="B58" s="39">
        <v>41883</v>
      </c>
      <c r="C58" s="40">
        <v>-24593</v>
      </c>
      <c r="D58" s="44">
        <f>F19</f>
        <v>2454.54</v>
      </c>
      <c r="E58" s="44">
        <f>F56</f>
        <v>2693.464441390085</v>
      </c>
      <c r="F58" s="45">
        <f>C58+D58-E58</f>
        <v>-24831.924441390085</v>
      </c>
    </row>
    <row r="61" ht="12.75">
      <c r="A61" t="s">
        <v>90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2014-06-16T16:43:51Z</cp:lastPrinted>
  <dcterms:created xsi:type="dcterms:W3CDTF">2008-08-18T07:30:19Z</dcterms:created>
  <dcterms:modified xsi:type="dcterms:W3CDTF">2014-11-12T15:54:31Z</dcterms:modified>
  <cp:category/>
  <cp:version/>
  <cp:contentType/>
  <cp:contentStatus/>
</cp:coreProperties>
</file>