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<sst xmlns="http://schemas.openxmlformats.org/spreadsheetml/2006/main" count="120" uniqueCount="96">
  <si>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</si>
  <si>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</si>
  <si>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</si>
  <si>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</si>
  <si>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</si>
  <si>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</si>
  <si>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</si>
  <si>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</si>
  <si>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</si>
  <si>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</si>
  <si>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</si>
  <si>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</si>
  <si>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</si>
  <si>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</si>
  <si>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</si>
  <si>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</si>
  <si>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</si>
  <si>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</si>
  <si>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</si>
  <si>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</si>
  <si>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</si>
  <si>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</si>
  <si>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</si>
  <si>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</si>
  <si>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</si>
  <si>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</si>
  <si>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</si>
  <si>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</si>
  <si>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</si>
  <si>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</si>
  <si>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</si>
  <si>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</si>
  <si>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</si>
  <si>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</si>
  <si>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</si>
  <si>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</si>
  <si>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</si>
  <si>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</si>
  <si>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</si>
  <si>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</si>
  <si>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</si>
  <si>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</si>
  <si>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</si>
  <si>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</si>
  <si>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</si>
  <si>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</si>
  <si>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</si>
  <si>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</si>
  <si>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</si>
  <si>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</si>
  <si>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</si>
  <si>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</si>
  <si>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</si>
  <si>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</si>
  <si>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</si>
  <si>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</si>
  <si>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</si>
  <si>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</si>
  <si>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</si>
  <si>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</si>
  <si>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</si>
  <si>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</si>
  <si>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</si>
  <si>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</si>
  <si>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</si>
  <si>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</si>
  <si>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</si>
  <si>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</si>
  <si>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</si>
  <si>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</si>
  <si>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</si>
  <si>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</si>
  <si>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</si>
  <si>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</si>
  <si>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</si>
  <si>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</si>
  <si>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</si>
  <si>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</si>
  <si>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</si>
  <si>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</si>
  <si>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</si>
  <si>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</si>
  <si>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</si>
  <si>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</si>
  <si>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</si>
  <si>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</si>
  <si>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</si>
  <si>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</si>
  <si>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</si>
  <si>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</si>
  <si>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 xml:space="preserve">            Старший по дому _________________________________</t>
  </si>
  <si>
    <t>ост.на 01.11</t>
  </si>
  <si>
    <t>октябрь</t>
  </si>
  <si>
    <t xml:space="preserve">                    за  октябрь  2014 г.</t>
  </si>
  <si>
    <t>3.   Премия за месячник</t>
  </si>
  <si>
    <t>Прочистка канализации п-д2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</si>
</sst>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93</v>
      </c>
    </row>
    <row r="3" spans="2:13" ht="12.75">
      <c r="B3" s="1" t="s">
        <v>81</v>
      </c>
      <c r="C3" s="8" t="s">
        <v>92</v>
      </c>
      <c r="D3" s="8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>
        <v>2</v>
      </c>
      <c r="M6" s="35">
        <f>L6*114.3*1.202</f>
        <v>274.7772</v>
      </c>
    </row>
    <row r="7" spans="1:13" ht="12.75">
      <c r="A7" t="s">
        <v>2</v>
      </c>
      <c r="E7">
        <v>2665.9</v>
      </c>
      <c r="F7" t="s">
        <v>71</v>
      </c>
      <c r="J7" s="14">
        <v>2</v>
      </c>
      <c r="K7" s="14" t="s">
        <v>47</v>
      </c>
      <c r="L7" s="14"/>
      <c r="M7" s="35">
        <f aca="true" t="shared" si="0" ref="M7:M18">L7*114.3*1.202</f>
        <v>0</v>
      </c>
    </row>
    <row r="8" spans="1:13" ht="12.75">
      <c r="A8" t="s">
        <v>3</v>
      </c>
      <c r="E8">
        <v>679.8</v>
      </c>
      <c r="F8" t="s">
        <v>71</v>
      </c>
      <c r="J8" s="15"/>
      <c r="K8" s="15" t="s">
        <v>48</v>
      </c>
      <c r="L8" s="21">
        <v>2</v>
      </c>
      <c r="M8" s="35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35">
        <f t="shared" si="0"/>
        <v>0</v>
      </c>
    </row>
    <row r="10" spans="1:13" ht="12.75">
      <c r="A10" t="s">
        <v>5</v>
      </c>
      <c r="E10">
        <v>264</v>
      </c>
      <c r="F10" t="s">
        <v>71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1662</v>
      </c>
      <c r="F11" t="s">
        <v>71</v>
      </c>
      <c r="J11" s="16"/>
      <c r="K11" s="18" t="s">
        <v>53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271</v>
      </c>
      <c r="F12" t="s">
        <v>71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52</v>
      </c>
      <c r="L13" s="23">
        <v>4</v>
      </c>
      <c r="M13" s="35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55</v>
      </c>
      <c r="L15" s="22"/>
      <c r="M15" s="35">
        <f t="shared" si="0"/>
        <v>0</v>
      </c>
    </row>
    <row r="16" spans="1:13" ht="12.75">
      <c r="A16" s="2" t="s">
        <v>9</v>
      </c>
      <c r="F16" s="11">
        <v>30024.45</v>
      </c>
      <c r="J16" s="15" t="s">
        <v>56</v>
      </c>
      <c r="K16" s="26" t="s">
        <v>57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29466.42</v>
      </c>
      <c r="J17" s="15" t="s">
        <v>58</v>
      </c>
      <c r="K17" s="26" t="s">
        <v>59</v>
      </c>
      <c r="L17" s="21">
        <v>3</v>
      </c>
      <c r="M17" s="35">
        <f t="shared" si="0"/>
        <v>412.16579999999993</v>
      </c>
    </row>
    <row r="18" spans="2:13" ht="12.75">
      <c r="B18" t="s">
        <v>11</v>
      </c>
      <c r="F18" s="9">
        <f>F17/F16</f>
        <v>0.981414147469812</v>
      </c>
      <c r="J18" s="16" t="s">
        <v>60</v>
      </c>
      <c r="K18" s="18" t="s">
        <v>61</v>
      </c>
      <c r="L18" s="23">
        <v>2.38</v>
      </c>
      <c r="M18" s="35">
        <f t="shared" si="0"/>
        <v>326.984868</v>
      </c>
    </row>
    <row r="19" spans="1:13" ht="12.75">
      <c r="A19" t="s">
        <v>87</v>
      </c>
      <c r="F19" s="5">
        <v>1146.46</v>
      </c>
      <c r="J19" s="20"/>
      <c r="K19" s="27" t="s">
        <v>62</v>
      </c>
      <c r="L19" s="28">
        <f>SUM(L6:L18)</f>
        <v>13.379999999999999</v>
      </c>
      <c r="M19" s="34">
        <f>SUM(M6:M18)</f>
        <v>1838.259468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30612.879999999997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45">
        <v>1</v>
      </c>
      <c r="K23" s="46" t="s">
        <v>95</v>
      </c>
      <c r="L23" s="23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2</v>
      </c>
      <c r="K24" s="20"/>
      <c r="L24" s="35"/>
      <c r="M24" s="33">
        <f aca="true" t="shared" si="1" ref="M24:M33">L24*114.3*1.202*1.15</f>
        <v>0</v>
      </c>
    </row>
    <row r="25" spans="1:13" ht="12.75">
      <c r="A25" t="s">
        <v>15</v>
      </c>
      <c r="D25" t="s">
        <v>80</v>
      </c>
      <c r="F25" s="11">
        <v>2312.65</v>
      </c>
      <c r="J25" s="44">
        <v>3</v>
      </c>
      <c r="K25" s="20"/>
      <c r="L25" s="35"/>
      <c r="M25" s="33">
        <f t="shared" si="1"/>
        <v>0</v>
      </c>
    </row>
    <row r="26" spans="1:13" ht="12.75">
      <c r="A26" s="6" t="s">
        <v>18</v>
      </c>
      <c r="D26" s="6"/>
      <c r="E26" s="50"/>
      <c r="F26" s="51">
        <v>0</v>
      </c>
      <c r="J26" s="44">
        <v>4</v>
      </c>
      <c r="K26" s="20"/>
      <c r="L26" s="35"/>
      <c r="M26" s="33">
        <f t="shared" si="1"/>
        <v>0</v>
      </c>
    </row>
    <row r="27" spans="1:13" ht="12.75">
      <c r="A27" s="6" t="s">
        <v>94</v>
      </c>
      <c r="F27" s="5">
        <v>401</v>
      </c>
      <c r="J27" s="44">
        <v>5</v>
      </c>
      <c r="K27" s="20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2713.65</v>
      </c>
      <c r="J28" s="44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7</v>
      </c>
      <c r="K29" s="20"/>
      <c r="L29" s="35"/>
      <c r="M29" s="33">
        <f t="shared" si="1"/>
        <v>0</v>
      </c>
    </row>
    <row r="30" spans="1:13" ht="12.75">
      <c r="A30" t="s">
        <v>82</v>
      </c>
      <c r="D30" s="5">
        <v>1.09</v>
      </c>
      <c r="E30" t="s">
        <v>17</v>
      </c>
      <c r="F30" s="11">
        <f>E7*D30</f>
        <v>2905.831</v>
      </c>
      <c r="J30" s="44">
        <v>8</v>
      </c>
      <c r="K30" s="20"/>
      <c r="L30" s="35"/>
      <c r="M30" s="33">
        <f t="shared" si="1"/>
        <v>0</v>
      </c>
    </row>
    <row r="31" spans="1:13" ht="12.75">
      <c r="A31" t="s">
        <v>89</v>
      </c>
      <c r="B31">
        <v>1246</v>
      </c>
      <c r="C31" t="s">
        <v>16</v>
      </c>
      <c r="D31" s="5">
        <v>0</v>
      </c>
      <c r="E31" t="s">
        <v>17</v>
      </c>
      <c r="F31" s="5">
        <f>B31*D31</f>
        <v>0</v>
      </c>
      <c r="J31" s="44">
        <v>9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2905.831</v>
      </c>
      <c r="J32" s="44">
        <v>10</v>
      </c>
      <c r="K32" s="20"/>
      <c r="L32" s="35"/>
      <c r="M32" s="33">
        <f t="shared" si="1"/>
        <v>0</v>
      </c>
    </row>
    <row r="33" spans="1:13" ht="12.75">
      <c r="A33" s="4" t="s">
        <v>21</v>
      </c>
      <c r="B33" s="4"/>
      <c r="J33" s="44">
        <v>11</v>
      </c>
      <c r="K33" s="20"/>
      <c r="L33" s="3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2665.9</v>
      </c>
      <c r="F34" s="36">
        <f>C34/D34*E34</f>
        <v>2035.3840392642112</v>
      </c>
      <c r="J34" s="20"/>
      <c r="K34" s="30" t="s">
        <v>62</v>
      </c>
      <c r="L34" s="34">
        <f>SUM(L23:L33)</f>
        <v>4.83</v>
      </c>
      <c r="M34" s="34">
        <f>SUM(M23:M33)</f>
        <v>763.1249786999998</v>
      </c>
    </row>
    <row r="35" spans="1:11" ht="12.75">
      <c r="A35" t="s">
        <v>23</v>
      </c>
      <c r="C35">
        <v>151138</v>
      </c>
      <c r="D35">
        <v>219171.6</v>
      </c>
      <c r="E35">
        <v>2665.9</v>
      </c>
      <c r="F35" s="36">
        <f>C35/D35*E35</f>
        <v>1838.3713683707197</v>
      </c>
      <c r="K35" s="1" t="s">
        <v>66</v>
      </c>
    </row>
    <row r="36" spans="1:13" ht="12.75">
      <c r="A36" t="s">
        <v>24</v>
      </c>
      <c r="F36" s="11">
        <f>M34</f>
        <v>763.1249786999998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t="s">
        <v>78</v>
      </c>
      <c r="F37" s="5">
        <v>0</v>
      </c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25</v>
      </c>
      <c r="F38" s="11">
        <f>M50</f>
        <v>0</v>
      </c>
      <c r="J38" s="20">
        <v>1</v>
      </c>
      <c r="K38" s="20"/>
      <c r="L38" s="25"/>
      <c r="M38" s="25"/>
    </row>
    <row r="39" spans="1:13" ht="12.75">
      <c r="A39" t="s">
        <v>26</v>
      </c>
      <c r="F39" s="5"/>
      <c r="J39" s="20">
        <v>2</v>
      </c>
      <c r="K39" s="20"/>
      <c r="L39" s="25"/>
      <c r="M39" s="25"/>
    </row>
    <row r="40" spans="1:13" ht="12.75">
      <c r="A40" t="s">
        <v>27</v>
      </c>
      <c r="F40" s="5"/>
      <c r="J40" s="20">
        <v>3</v>
      </c>
      <c r="K40" s="20"/>
      <c r="L40" s="25"/>
      <c r="M40" s="25"/>
    </row>
    <row r="41" spans="2:13" ht="12.75">
      <c r="B41">
        <v>2665.9</v>
      </c>
      <c r="C41" t="s">
        <v>16</v>
      </c>
      <c r="D41" s="11">
        <v>0.46</v>
      </c>
      <c r="E41" t="s">
        <v>17</v>
      </c>
      <c r="F41" s="11">
        <f>B41*D41</f>
        <v>1226.314</v>
      </c>
      <c r="J41" s="20">
        <v>4</v>
      </c>
      <c r="K41" s="20"/>
      <c r="L41" s="25"/>
      <c r="M41" s="25"/>
    </row>
    <row r="42" spans="1:13" ht="12.75">
      <c r="A42" s="53" t="s">
        <v>88</v>
      </c>
      <c r="B42" s="53"/>
      <c r="C42" s="53"/>
      <c r="D42" s="56"/>
      <c r="E42" s="53"/>
      <c r="F42" s="56">
        <v>0</v>
      </c>
      <c r="J42" s="20">
        <v>5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5863.194386334931</v>
      </c>
      <c r="J43" s="20">
        <v>6</v>
      </c>
      <c r="K43" s="20"/>
      <c r="L43" s="25"/>
      <c r="M43" s="25"/>
    </row>
    <row r="44" spans="1:13" ht="12.75">
      <c r="A44" s="4" t="s">
        <v>29</v>
      </c>
      <c r="F44" s="5"/>
      <c r="J44" s="20">
        <v>7</v>
      </c>
      <c r="K44" s="20"/>
      <c r="L44" s="25"/>
      <c r="M44" s="25"/>
    </row>
    <row r="45" spans="1:13" ht="12.75">
      <c r="A45" t="s">
        <v>30</v>
      </c>
      <c r="B45">
        <v>2665.9</v>
      </c>
      <c r="C45" t="s">
        <v>71</v>
      </c>
      <c r="D45" s="5">
        <v>0.18</v>
      </c>
      <c r="E45" t="s">
        <v>17</v>
      </c>
      <c r="F45" s="11">
        <f>B45*D45</f>
        <v>479.862</v>
      </c>
      <c r="J45" s="20">
        <v>8</v>
      </c>
      <c r="K45" s="20"/>
      <c r="L45" s="25"/>
      <c r="M45" s="25"/>
    </row>
    <row r="46" spans="1:13" ht="12.75">
      <c r="A46" t="s">
        <v>31</v>
      </c>
      <c r="F46" s="5"/>
      <c r="J46" s="20">
        <v>9</v>
      </c>
      <c r="K46" s="20"/>
      <c r="L46" s="25"/>
      <c r="M46" s="25"/>
    </row>
    <row r="47" spans="1:13" ht="12.75">
      <c r="A47" s="7" t="s">
        <v>79</v>
      </c>
      <c r="F47" s="5"/>
      <c r="J47" s="20">
        <v>10</v>
      </c>
      <c r="K47" s="20"/>
      <c r="L47" s="25"/>
      <c r="M47" s="25"/>
    </row>
    <row r="48" spans="2:13" ht="12.75">
      <c r="B48">
        <v>2665.9</v>
      </c>
      <c r="C48" t="s">
        <v>16</v>
      </c>
      <c r="D48" s="11">
        <v>0.75</v>
      </c>
      <c r="E48" t="s">
        <v>17</v>
      </c>
      <c r="F48" s="11">
        <f>B48*D48</f>
        <v>1999.4250000000002</v>
      </c>
      <c r="J48" s="20">
        <v>11</v>
      </c>
      <c r="K48" s="20"/>
      <c r="L48" s="25"/>
      <c r="M48" s="25"/>
    </row>
    <row r="49" spans="1:13" ht="12.75">
      <c r="A49" s="4" t="s">
        <v>32</v>
      </c>
      <c r="F49" s="32">
        <f>F45+F48</f>
        <v>2479.2870000000003</v>
      </c>
      <c r="J49" s="20">
        <v>12</v>
      </c>
      <c r="K49" s="20"/>
      <c r="L49" s="25"/>
      <c r="M49" s="25"/>
    </row>
    <row r="50" spans="1:13" ht="12.75">
      <c r="A50" s="4" t="s">
        <v>33</v>
      </c>
      <c r="J50" s="20"/>
      <c r="K50" s="20"/>
      <c r="L50" s="31" t="s">
        <v>69</v>
      </c>
      <c r="M50" s="34">
        <f>SUM(M38:M49)</f>
        <v>0</v>
      </c>
    </row>
    <row r="51" spans="1:6" ht="12.75">
      <c r="A51" s="7" t="s">
        <v>34</v>
      </c>
      <c r="B51" s="7"/>
      <c r="C51" s="7"/>
      <c r="D51" s="7"/>
      <c r="E51" s="7"/>
      <c r="F51" s="7"/>
    </row>
    <row r="52" spans="2:6" ht="12.75">
      <c r="B52">
        <v>2665.9</v>
      </c>
      <c r="C52" t="s">
        <v>16</v>
      </c>
      <c r="D52" s="11">
        <v>2.09</v>
      </c>
      <c r="E52" t="s">
        <v>17</v>
      </c>
      <c r="F52" s="11">
        <f>B52*D52</f>
        <v>5571.731</v>
      </c>
    </row>
    <row r="53" spans="1:6" ht="12.75">
      <c r="A53" s="4" t="s">
        <v>35</v>
      </c>
      <c r="F53" s="32">
        <f>SUM(F52)</f>
        <v>5571.731</v>
      </c>
    </row>
    <row r="54" spans="1:6" ht="12.75">
      <c r="A54" s="52" t="s">
        <v>85</v>
      </c>
      <c r="B54" s="53"/>
      <c r="C54" s="53"/>
      <c r="D54" s="54">
        <v>0</v>
      </c>
      <c r="E54" s="53"/>
      <c r="F54" s="55">
        <f>D54*E7</f>
        <v>0</v>
      </c>
    </row>
    <row r="55" spans="1:6" ht="12.75">
      <c r="A55" s="1" t="s">
        <v>36</v>
      </c>
      <c r="B55" s="1"/>
      <c r="F55" s="32">
        <f>F28+F32+F43+F49+F53+F54</f>
        <v>19533.69338633493</v>
      </c>
    </row>
    <row r="56" spans="1:8" ht="12.75">
      <c r="A56" s="1" t="s">
        <v>83</v>
      </c>
      <c r="B56" s="38"/>
      <c r="C56" s="38">
        <v>0.058</v>
      </c>
      <c r="D56" s="1"/>
      <c r="E56" s="1"/>
      <c r="F56" s="32">
        <f>F55*5.8%</f>
        <v>1132.9542164074257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20666.647602742356</v>
      </c>
      <c r="G57" s="7"/>
      <c r="H57" s="7"/>
    </row>
    <row r="58" spans="2:6" ht="12.75">
      <c r="B58" s="39" t="s">
        <v>74</v>
      </c>
      <c r="C58" s="40" t="s">
        <v>75</v>
      </c>
      <c r="D58" s="22" t="s">
        <v>76</v>
      </c>
      <c r="E58" s="22" t="s">
        <v>77</v>
      </c>
      <c r="F58" s="43" t="s">
        <v>91</v>
      </c>
    </row>
    <row r="59" spans="1:6" ht="12.75">
      <c r="A59" s="13"/>
      <c r="B59" s="41">
        <v>41913</v>
      </c>
      <c r="C59" s="42">
        <v>154574</v>
      </c>
      <c r="D59" s="47">
        <f>F20</f>
        <v>30612.879999999997</v>
      </c>
      <c r="E59" s="47">
        <f>F57</f>
        <v>20666.647602742356</v>
      </c>
      <c r="F59" s="48">
        <f>C59+D59-E59</f>
        <v>164520.23239725764</v>
      </c>
    </row>
    <row r="60" spans="1:6" ht="12.75">
      <c r="A60" s="49"/>
      <c r="B60" s="49"/>
      <c r="C60" s="49"/>
      <c r="D60" s="49"/>
      <c r="E60" s="49"/>
      <c r="F60" s="49"/>
    </row>
    <row r="62" ht="12.75">
      <c r="A62" t="s">
        <v>90</v>
      </c>
    </row>
    <row r="63" ht="12.75">
      <c r="G63" s="49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2014-06-17T10:05:56Z</cp:lastPrinted>
  <dcterms:created xsi:type="dcterms:W3CDTF">2008-08-18T07:30:19Z</dcterms:created>
  <dcterms:modified xsi:type="dcterms:W3CDTF">2014-12-27T10:26:03Z</dcterms:modified>
  <cp:category/>
  <cp:version/>
  <cp:contentType/>
  <cp:contentStatus/>
</cp:coreProperties>
</file>